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VC 2013 sintetic" sheetId="1" r:id="rId1"/>
    <sheet name="BVC 2013 analitic" sheetId="2" r:id="rId2"/>
    <sheet name="Anexa 3" sheetId="3" r:id="rId3"/>
    <sheet name="Anexa 4" sheetId="4" r:id="rId4"/>
    <sheet name="Anexa 5" sheetId="5" r:id="rId5"/>
    <sheet name="Anexa 6" sheetId="6" r:id="rId6"/>
    <sheet name="Anexa 7" sheetId="7" r:id="rId7"/>
    <sheet name="Anexa 8" sheetId="8" r:id="rId8"/>
    <sheet name="BVC 2013 sintetic anexa9" sheetId="9" r:id="rId9"/>
    <sheet name="BVC 2013 analitic anexa10" sheetId="10" r:id="rId10"/>
    <sheet name="Anexa 11 trimestre" sheetId="11" r:id="rId11"/>
    <sheet name="Anexa 12" sheetId="12" r:id="rId12"/>
    <sheet name="Anexa 5 (fonduri)" sheetId="13" r:id="rId13"/>
  </sheets>
  <definedNames>
    <definedName name="Excel_BuiltIn_Print_Titles">'Anexa 4'!$A$12:$IA$13</definedName>
    <definedName name="Excel_BuiltIn_Print_Titles1">'Anexa 5'!$A$9:$HZ$10</definedName>
    <definedName name="Excel_BuiltIn_Print_Titles2">'Anexa 5 (fonduri)'!$A$9:$HZ$10</definedName>
    <definedName name="Excel_BuiltIn_Print_Titles3">'BVC 2013 analitic'!$A$8:$IE$11</definedName>
    <definedName name="Excel_BuiltIn_Print_Titles4">'BVC 2013 analitic anexa10'!$A$10:$IC$12</definedName>
    <definedName name="Excel_BuiltIn_Print_Titles5">'BVC 2013 sintetic'!$A$9:$IC$11</definedName>
    <definedName name="Excel_BuiltIn_Print_Titles6">'BVC 2013 sintetic anexa9'!$A$9:$II$11</definedName>
    <definedName name="_xlnm.Print_Area" localSheetId="4">'Anexa 5'!$A$6:$I$72</definedName>
    <definedName name="_xlnm.Print_Area" localSheetId="12">'Anexa 5 (fonduri)'!$A$6:$I$82</definedName>
    <definedName name="_xlnm.Print_Titles" localSheetId="3">'Anexa 4'!$12:$13</definedName>
    <definedName name="_xlnm.Print_Titles" localSheetId="4">'Anexa 5'!$9:$10</definedName>
    <definedName name="_xlnm.Print_Titles" localSheetId="12">'Anexa 5 (fonduri)'!$9:$10</definedName>
    <definedName name="_xlnm.Print_Titles" localSheetId="1">'BVC 2013 analitic'!$8:$11</definedName>
    <definedName name="_xlnm.Print_Titles" localSheetId="9">'BVC 2013 analitic anexa10'!$10:$12</definedName>
    <definedName name="_xlnm.Print_Titles" localSheetId="0">'BVC 2013 sintetic'!$9:$11</definedName>
    <definedName name="_xlnm.Print_Titles" localSheetId="8">'BVC 2013 sintetic anexa9'!$9:$11</definedName>
  </definedNames>
  <calcPr fullCalcOnLoad="1"/>
</workbook>
</file>

<file path=xl/sharedStrings.xml><?xml version="1.0" encoding="utf-8"?>
<sst xmlns="http://schemas.openxmlformats.org/spreadsheetml/2006/main" count="1605" uniqueCount="549">
  <si>
    <t>CONSILIUL LOCAL AL MUN. TARGOVISTE</t>
  </si>
  <si>
    <t>S.C. ECO – SAL  2005  S.A. Targoviste</t>
  </si>
  <si>
    <t>Calea  Domneasca  nr.  171A</t>
  </si>
  <si>
    <t>Cod unic de înregistrare  -  17870232</t>
  </si>
  <si>
    <t>Atribut fiscal  - RO</t>
  </si>
  <si>
    <t>Anexa nr.1</t>
  </si>
  <si>
    <t>BUGETUL  DE  VENITURI  ŞI  CHELTUIELI  PE  ANUL 2014</t>
  </si>
  <si>
    <t>mii lei</t>
  </si>
  <si>
    <t>INDICATORI</t>
  </si>
  <si>
    <t>Nr. rd.</t>
  </si>
  <si>
    <t xml:space="preserve"> Realizat  an precedent 2013</t>
  </si>
  <si>
    <t>Propuneri  an curent 2014</t>
  </si>
  <si>
    <t xml:space="preserve">%       </t>
  </si>
  <si>
    <t>Estimări an 2015</t>
  </si>
  <si>
    <t>Estimări an 2016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</si>
  <si>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</si>
  <si>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</si>
  <si>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</si>
  <si>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</si>
  <si>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</si>
  <si>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</si>
  <si>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</si>
  <si>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</si>
  <si>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</si>
  <si>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</si>
  <si>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</si>
  <si>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</si>
  <si>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</si>
  <si>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</si>
  <si>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</si>
  <si>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</si>
  <si>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</si>
  <si>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</si>
  <si>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</si>
  <si>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</si>
  <si>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</si>
  <si>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</si>
  <si>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</si>
  <si>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</si>
  <si>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</si>
  <si>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</si>
  <si>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</si>
  <si>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</si>
  <si>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</si>
  <si>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</si>
  <si>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</si>
  <si>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</si>
  <si>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</si>
  <si>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</si>
  <si>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</si>
  <si>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</si>
  <si>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</si>
  <si>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</si>
  <si>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</si>
  <si>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</si>
  <si>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</si>
  <si>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</si>
  <si>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</si>
  <si>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</si>
  <si>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</si>
  <si>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</si>
  <si>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</si>
  <si>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</si>
  <si>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</si>
  <si>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</si>
  <si>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</si>
  <si>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</si>
  <si>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</si>
  <si>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</si>
  <si>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</si>
  <si>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</si>
  <si>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</si>
  <si>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</si>
  <si>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</si>
  <si>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</si>
  <si>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</si>
  <si>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</si>
  <si>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</si>
  <si>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</si>
  <si>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</si>
  <si>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</si>
  <si>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</si>
  <si>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</si>
  <si>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</si>
  <si>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</si>
  <si>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</si>
  <si>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</si>
  <si>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</si>
  <si>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</si>
  <si>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</si>
  <si>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</si>
  <si>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</si>
  <si>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</si>
  <si>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</si>
  <si>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</si>
  <si>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</si>
  <si>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</si>
  <si>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</si>
  <si>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</si>
  <si>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</si>
  <si>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</si>
  <si>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</si>
  <si>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</si>
  <si>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 xml:space="preserve"> CONDUCĂTORUL                   COMPARTIMENTULUI                 FINANCIAR-CONTABIL               </t>
  </si>
  <si>
    <t>Anexa nr.2</t>
  </si>
  <si>
    <t>Detalierea indicatorilor economico-financiari prevăzuţi în bugetul de venituri şi cheltuieli</t>
  </si>
  <si>
    <t>Prevederi an precedent 2013</t>
  </si>
  <si>
    <t>Propuneri an curent 2014</t>
  </si>
  <si>
    <t xml:space="preserve"> Aprobat</t>
  </si>
  <si>
    <t xml:space="preserve"> Realizat</t>
  </si>
  <si>
    <t xml:space="preserve"> Propuneri</t>
  </si>
  <si>
    <t>7=6/5</t>
  </si>
  <si>
    <t>conform HG/Ordin comun</t>
  </si>
  <si>
    <t>conform Hotararii C.A. Si C.L.</t>
  </si>
  <si>
    <t>4a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</si>
  <si>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</si>
  <si>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</si>
  <si>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</si>
  <si>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</si>
  <si>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</si>
  <si>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</si>
  <si>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</si>
  <si>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</si>
  <si>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</si>
  <si>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</si>
  <si>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</si>
  <si>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</si>
  <si>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</si>
  <si>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</si>
  <si>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</si>
  <si>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</si>
  <si>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</si>
  <si>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</si>
  <si>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</si>
  <si>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</si>
  <si>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</si>
  <si>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</si>
  <si>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</si>
  <si>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</si>
  <si>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</si>
  <si>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</si>
  <si>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</si>
  <si>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</si>
  <si>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</si>
  <si>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</si>
  <si>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</si>
  <si>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</si>
  <si>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</si>
  <si>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</si>
  <si>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</si>
  <si>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</si>
  <si>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</si>
  <si>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</si>
  <si>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</si>
  <si>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</si>
  <si>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</si>
  <si>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</si>
  <si>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</si>
  <si>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</si>
  <si>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</si>
  <si>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</si>
  <si>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</si>
  <si>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</si>
  <si>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</si>
  <si>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</si>
  <si>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</si>
  <si>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</si>
  <si>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</si>
  <si>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</si>
  <si>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</si>
  <si>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</si>
  <si>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</si>
  <si>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</si>
  <si>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</si>
  <si>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</si>
  <si>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</si>
  <si>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</si>
  <si>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</si>
  <si>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</si>
  <si>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</si>
  <si>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</si>
  <si>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</si>
  <si>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</si>
  <si>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</si>
  <si>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</si>
  <si>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</si>
  <si>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</si>
  <si>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</si>
  <si>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</si>
  <si>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</si>
  <si>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</si>
  <si>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</si>
  <si>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</si>
  <si>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</si>
  <si>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</si>
  <si>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</si>
  <si>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</si>
  <si>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</si>
  <si>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</si>
  <si>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</si>
  <si>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</si>
  <si>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</si>
  <si>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</si>
  <si>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</si>
  <si>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</si>
  <si>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</si>
  <si>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</si>
  <si>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</si>
  <si>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</si>
  <si>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</si>
  <si>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</si>
  <si>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</si>
  <si>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</si>
  <si>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</si>
  <si>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</si>
  <si>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</si>
  <si>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</si>
  <si>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</si>
  <si>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</si>
  <si>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</si>
  <si>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</si>
  <si>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</si>
  <si>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</si>
  <si>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</si>
  <si>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</si>
  <si>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</si>
  <si>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</si>
  <si>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</si>
  <si>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</si>
  <si>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</si>
  <si>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</si>
  <si>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</si>
  <si>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</si>
  <si>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</si>
  <si>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</si>
  <si>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</si>
  <si>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</si>
  <si>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</si>
  <si>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</si>
  <si>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</si>
  <si>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</si>
  <si>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</si>
  <si>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</si>
  <si>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</si>
  <si>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</si>
  <si>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</si>
  <si>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</si>
  <si>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</si>
  <si>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</si>
  <si>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</si>
  <si>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</si>
  <si>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</si>
  <si>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</si>
  <si>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</si>
  <si>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</si>
  <si>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</si>
  <si>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</si>
  <si>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</si>
  <si>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</si>
  <si>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</si>
  <si>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</si>
  <si>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</si>
  <si>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</si>
  <si>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</si>
  <si>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</si>
  <si>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</si>
  <si>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</si>
  <si>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</si>
  <si>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</si>
  <si>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</si>
  <si>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</si>
  <si>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</si>
  <si>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</si>
  <si>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</si>
  <si>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</si>
  <si>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</si>
  <si>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</si>
  <si>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</si>
  <si>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</si>
  <si>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</si>
  <si>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</si>
  <si>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</si>
  <si>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</si>
  <si>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</si>
  <si>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</si>
  <si>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</si>
  <si>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</si>
  <si>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</si>
  <si>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</si>
  <si>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</si>
  <si>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</si>
  <si>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</si>
  <si>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Cheltuieli de natură salarială (Rd.87)</t>
  </si>
  <si>
    <t>Cheltuieli  cu salariile (Rd.88)</t>
  </si>
  <si>
    <t xml:space="preserve">Nr.mediu de salariaţi </t>
  </si>
  <si>
    <t>Castigul mediu lunar pe salariat deterninat pe baza cheltuielilor cu salariile              (Rd.151/Rd.153)/12*1000</t>
  </si>
  <si>
    <t xml:space="preserve"> b)</t>
  </si>
  <si>
    <t>Câştigul mediu  lunar pe salariat (lei/persoană) determinat pe baza cheltuielilor de natură salarială (Rd.150/Rd.153)/12*1000</t>
  </si>
  <si>
    <t>Productivitatea muncii în unităţi valorice pe total personal mediu (mii 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</si>
  <si>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</si>
  <si>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</si>
  <si>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</si>
  <si>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</si>
  <si>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</si>
  <si>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Rd.161/Rd.2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</si>
  <si>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</si>
  <si>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</si>
  <si>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</si>
  <si>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</si>
  <si>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</si>
  <si>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</si>
  <si>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 xml:space="preserve"> CONDUCĂTORUL COMPARTIMENTULUI         FINANCIAR-CONTABIL</t>
  </si>
  <si>
    <t>Anexa nr.3</t>
  </si>
  <si>
    <t>Gradul de realizare a veniturilor totale</t>
  </si>
  <si>
    <t>Mii lei</t>
  </si>
  <si>
    <t xml:space="preserve">Nr </t>
  </si>
  <si>
    <t xml:space="preserve">INDICATORI </t>
  </si>
  <si>
    <t>Prevederi an 2012</t>
  </si>
  <si>
    <t>%        4=3/2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</si>
  <si>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</si>
  <si>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</si>
  <si>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</si>
  <si>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</si>
  <si>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</si>
  <si>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</si>
  <si>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</si>
  <si>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</si>
  <si>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 xml:space="preserve"> CONDUCĂTORUL COMPARTIMENTULUI         </t>
  </si>
  <si>
    <t>FINANCIAR CONTABIL</t>
  </si>
  <si>
    <t>Anexa nr.4</t>
  </si>
  <si>
    <t xml:space="preserve">Repartizarea pe trimestre a indicatorilor economico-financiari </t>
  </si>
  <si>
    <t>Nr. Crt</t>
  </si>
  <si>
    <t>Trim I</t>
  </si>
  <si>
    <t>Trim II</t>
  </si>
  <si>
    <t>Trim III</t>
  </si>
  <si>
    <t>Trim IV</t>
  </si>
  <si>
    <t>VENITURI TOTALE (Rd.2+Rd.23+Rd.29)</t>
  </si>
  <si>
    <t xml:space="preserve">Creanţe restante </t>
  </si>
  <si>
    <t>Număr mediu lunar de personal pe trimestru</t>
  </si>
  <si>
    <t>Număr efectiv de personal la sfârţitul fiecărui trimestru</t>
  </si>
  <si>
    <t>Anexa nr.5</t>
  </si>
  <si>
    <t>Programul de investiţii, dotări şi sursele de finanţare</t>
  </si>
  <si>
    <t>Data finalizării investiţiei</t>
  </si>
  <si>
    <t>an precedent 2013</t>
  </si>
  <si>
    <t>Valoare</t>
  </si>
  <si>
    <t>an curent 2014</t>
  </si>
  <si>
    <t>An 2015</t>
  </si>
  <si>
    <t>An 2016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</si>
  <si>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</si>
  <si>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</si>
  <si>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</si>
  <si>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</si>
  <si>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</si>
  <si>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</si>
  <si>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</si>
  <si>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</si>
  <si>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</si>
  <si>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 xml:space="preserve">  -din incasarile pentru servicii prestate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</si>
  <si>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</si>
  <si>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</si>
  <si>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</si>
  <si>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</si>
  <si>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</si>
  <si>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</si>
  <si>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</si>
  <si>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</si>
  <si>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 xml:space="preserve">   - reparatie sediu acoperis</t>
  </si>
  <si>
    <t xml:space="preserve">   - compartimentare intrare – secretariat</t>
  </si>
  <si>
    <t xml:space="preserve">   -diverse reparatii – sediu (consolidare  scara )</t>
  </si>
  <si>
    <t>Investiţii efectuate la imobilizările corporale existente (modernizări), din care:</t>
  </si>
  <si>
    <t>Dotări (alte achiziţii de imobilizări corporale)</t>
  </si>
  <si>
    <t>- camionete basculabile= 2 buc.</t>
  </si>
  <si>
    <t>- cisterna ( secand hand )</t>
  </si>
  <si>
    <t>- diverse mijl. fixe conf. Anexa</t>
  </si>
  <si>
    <t>Rambursări de rate aferente creditelor pentru investiţii, din care:</t>
  </si>
  <si>
    <t xml:space="preserve">   a) - interne</t>
  </si>
  <si>
    <t xml:space="preserve">   b)- externe</t>
  </si>
  <si>
    <t xml:space="preserve"> CONDUCĂTORUL    OMPARTIMENTULUI                 FINANCIAR-CONTABIL               </t>
  </si>
  <si>
    <t>Anexa nr.6</t>
  </si>
  <si>
    <t>Programul de reducere a plăţilor restante cu prezentarea surselor</t>
  </si>
  <si>
    <t>NU ESTE CAZUL</t>
  </si>
  <si>
    <t>Nr. Crt.</t>
  </si>
  <si>
    <t xml:space="preserve">Plăţi restante </t>
  </si>
  <si>
    <t>Sold iniţial an curent 2014</t>
  </si>
  <si>
    <t>Reduceri</t>
  </si>
  <si>
    <t>Sold final an curent 2014</t>
  </si>
  <si>
    <t xml:space="preserve">  Reduceri         Total       an 2015</t>
  </si>
  <si>
    <t>Sold final an 2015</t>
  </si>
  <si>
    <t xml:space="preserve">   Reduceri        Total        an 2016</t>
  </si>
  <si>
    <t>Sold final an 2016</t>
  </si>
  <si>
    <t>Total</t>
  </si>
  <si>
    <t>din care: Surse  an curent 2014</t>
  </si>
  <si>
    <t>Suma</t>
  </si>
  <si>
    <t>an curent- 2014</t>
  </si>
  <si>
    <t>încasări creanţe</t>
  </si>
  <si>
    <t>credite</t>
  </si>
  <si>
    <t>alte surse</t>
  </si>
  <si>
    <t>3=4+5+6</t>
  </si>
  <si>
    <t>7=2-3</t>
  </si>
  <si>
    <t>9=7-8</t>
  </si>
  <si>
    <t>11=9-10</t>
  </si>
  <si>
    <t>1.</t>
  </si>
  <si>
    <t>TOTAL                              (Rd.1a+Rd.1b), din care:</t>
  </si>
  <si>
    <t xml:space="preserve">   1a.</t>
  </si>
  <si>
    <t xml:space="preserve"> - buget general consolidat</t>
  </si>
  <si>
    <t xml:space="preserve">   1b.</t>
  </si>
  <si>
    <t xml:space="preserve"> - alţi creditori</t>
  </si>
  <si>
    <t xml:space="preserve"> CONDUCĂTORUL           COMPARTIMENTULUI         </t>
  </si>
  <si>
    <t>Anexa nr.7</t>
  </si>
  <si>
    <t xml:space="preserve">Situaţia datoriilor rezultate din împrumuturile contractate </t>
  </si>
  <si>
    <t>Anexa 7</t>
  </si>
  <si>
    <t>SITUATIA   DATORIILOR REZULTATE DIN IMPRUMUTURILE CONTRACTATE</t>
  </si>
  <si>
    <t>Nr.crt.</t>
  </si>
  <si>
    <t>Valoarea imprumutului conform contractului</t>
  </si>
  <si>
    <t>Perioada de rambursare în ani</t>
  </si>
  <si>
    <t>Sold sf. an precedent      2013</t>
  </si>
  <si>
    <t xml:space="preserve">Valoarea anuală scadentă în anul curent 2014                  </t>
  </si>
  <si>
    <t xml:space="preserve">Valoarea anuală scadentă în anul 2015                                 </t>
  </si>
  <si>
    <t xml:space="preserve">Valoarea anuală scadentă în anul 2016                            </t>
  </si>
  <si>
    <t>TOTAL din care:</t>
  </si>
  <si>
    <t>rate</t>
  </si>
  <si>
    <t xml:space="preserve">dobânzi </t>
  </si>
  <si>
    <t>diferenţe de curs nefavorabile</t>
  </si>
  <si>
    <t>comisioane</t>
  </si>
  <si>
    <t>A .Credite pentru activitatea curentă</t>
  </si>
  <si>
    <t>Total A</t>
  </si>
  <si>
    <t>B. Credite pentru investiţii</t>
  </si>
  <si>
    <t>Total B</t>
  </si>
  <si>
    <t>Total General A+B</t>
  </si>
  <si>
    <t>Anexa nr.8</t>
  </si>
  <si>
    <t xml:space="preserve">Măsuri de îmbunătăţire a rezultatului brut şi reducere a plăţilor restante </t>
  </si>
  <si>
    <t>Măsuri</t>
  </si>
  <si>
    <t>Termen de realizare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</si>
  <si>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</si>
  <si>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</si>
  <si>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</si>
  <si>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</si>
  <si>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>Rezultat brut (+/-)</t>
  </si>
  <si>
    <t>Rezultat brut</t>
  </si>
  <si>
    <t>Pct. I</t>
  </si>
  <si>
    <t>Măsura 1 Incasare creante</t>
  </si>
  <si>
    <t>Măsura 2…………………….</t>
  </si>
  <si>
    <t>.....</t>
  </si>
  <si>
    <t>Masura n…………</t>
  </si>
  <si>
    <t>TOTAL Pct. I</t>
  </si>
  <si>
    <t>Pct. II</t>
  </si>
  <si>
    <t>Cauze care diminuează efectul măsurilor prevăzute la Pct. I</t>
  </si>
  <si>
    <t>Cauza 1…………………….</t>
  </si>
  <si>
    <t>incasari PMT</t>
  </si>
  <si>
    <t>Cauza 2…………………….</t>
  </si>
  <si>
    <t>Cauza n………………….</t>
  </si>
  <si>
    <t>TOTAL Pct. II</t>
  </si>
  <si>
    <t>Pct. III</t>
  </si>
  <si>
    <t>TOTAL GENERAL Pct. I + Pct. II</t>
  </si>
  <si>
    <t>Anexa nr.9</t>
  </si>
  <si>
    <t>BUGETUL  DE  VENITURI  ŞI  CHELTUIELI  PE  ANUL  2014</t>
  </si>
  <si>
    <t xml:space="preserve"> Realizat/ an precedent 2013</t>
  </si>
  <si>
    <t>VENITURI TOTALE  (Rd.1=Rd.2+Rd.3+Rd.4)</t>
  </si>
  <si>
    <t>Venituri totale din exploatare</t>
  </si>
  <si>
    <t>Venituri din operatiuni intre IFN si institutiile de credit</t>
  </si>
  <si>
    <t>Venituri din provizioane si recuperari creante</t>
  </si>
  <si>
    <t>CHELTUIELI TOTALE  (Rd.5=Rd.6+Rd.18+Rd.19)</t>
  </si>
  <si>
    <t>Cheltuieli de natură salarială (Rd.10=Rd.11+Rd.12)</t>
  </si>
  <si>
    <t>cheltuieli aferente contractului de mandat, alte organe de conducere si control, alte comisii si comitete</t>
  </si>
  <si>
    <t>Cheltuieli din operatiuni intre IFN si institutiile de credit</t>
  </si>
  <si>
    <t>Cheltuieli cu provizioane si pierderi din creante nerecuperabile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</si>
  <si>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</si>
  <si>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Profitul contabil rămas după deducerea sumelor de la Rd. 23, 24, 25, 26, 27</t>
  </si>
  <si>
    <t>Participarea salariaţilor la profit, în limita a 10% din profitul net, dar nu mai mult de nivelul unui salariu de baza mediu lunar realizat la nivelul operatorului economic in exercitiul financiar de referinta</t>
  </si>
  <si>
    <t xml:space="preserve">Minimim 50% din profitul net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</si>
  <si>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local</t>
  </si>
  <si>
    <t>Profitul nerepartizat pe destinaţiile prevăzute la Rd.29 si Rd.30 se repartizează la alte rezerve şi constituie sursă proprie de finanţare</t>
  </si>
  <si>
    <t>Surse proprii</t>
  </si>
  <si>
    <t>Castigul mediu  lunar pe salariat (lei/persoană) determinat pe baza cheltuielilor de natură salarială  (Rd.10/Rd.40)/12*1000</t>
  </si>
  <si>
    <t>Castigul mediu lunar pe salariat deterninat pe baza cheltuielilor cu salariile (lei/persoană)  (Rd.11/Rd.40)/12*1000</t>
  </si>
  <si>
    <t>Productivitatea muncii în unităţi valorice pe total personal mediu (mii lei/persoană) (Rd.2/Rd.40)</t>
  </si>
  <si>
    <t>Cheltuieli totale la 1000 lei venituri totale        (Rd.5/Rd.1)x1000</t>
  </si>
  <si>
    <t>Plăţi de garantii (procent (%) din soldul garantiilor prognozate</t>
  </si>
  <si>
    <t xml:space="preserve">                    CONDUCĂTORUL  COMPARTIMENTULUI       FINANCIAR-CONTABIL               </t>
  </si>
  <si>
    <t>Anexa nr.10</t>
  </si>
  <si>
    <t>VENITURI TOTALE (Rd.2+Rd.13+Rd.19)</t>
  </si>
  <si>
    <t>Venituri totale din exploatare (Rd.3+Rd.4+Rd.5+Rd.6+Rd.7), din care:</t>
  </si>
  <si>
    <t>din operatiuni cu clientela</t>
  </si>
  <si>
    <t>din operatiuni cu titluri</t>
  </si>
  <si>
    <t>din operatiunile de schimb</t>
  </si>
  <si>
    <t>din angajamente de garantare in favoarea institutiilor de credit</t>
  </si>
  <si>
    <t>alte venituri din exploatare (Rd.8+Rd.9+Rd.12), din care:</t>
  </si>
  <si>
    <t>e1)</t>
  </si>
  <si>
    <t>din amenzi si penalitati</t>
  </si>
  <si>
    <t>e2)</t>
  </si>
  <si>
    <t>din vânzarea activelor şi alte operaţii de capital (Rd.10+Rd.11), din care:</t>
  </si>
  <si>
    <t>e3)</t>
  </si>
  <si>
    <t>Venituri din operatiunui intre IFN si institutiile de credit (Rd.14+Rd.15+Rd.16+Rd.17+Rd.18), din care:</t>
  </si>
  <si>
    <t>CHELTUIELI TOTALE  (Rd.21+Rd.120+Rd.122)</t>
  </si>
  <si>
    <t xml:space="preserve">Cheltuieli de exploatare (Rd.22+Rd.69+Rd.70+Rd.104), din care: </t>
  </si>
  <si>
    <t xml:space="preserve">A. Cheltuieli cu bunuri şi servicii (Rd.23+Rd.29+Rd.35), din care: </t>
  </si>
  <si>
    <t>Cheltuieli privind stocurile (Rd.24+Rd.27+Rd.28), din care:</t>
  </si>
  <si>
    <t xml:space="preserve">Cheltuieli privind serviciile executate de terţi (Rd.30+Rd.31+Rd.34), din care: </t>
  </si>
  <si>
    <t>cheltuieli privind chiriile (Rd.32+Rd.33) din care:</t>
  </si>
  <si>
    <t xml:space="preserve">Cheltuieli cu alte servicii executate de terţi (Rd.36+Rd.37+Rd.40+Rd.47+Rd.52+Rd.53+Rd.57+   Rd.58+Rd.59+Rd.68), din care: </t>
  </si>
  <si>
    <t>cheltuieli cu comision de agent - filiale</t>
  </si>
  <si>
    <t>cheltuieli de protocol, reclamă şi publicitate (Rd.41+Rd.43), din care:</t>
  </si>
  <si>
    <t>Ch. cu sponsorizarea (Rd.48+Rd.49+Rd.50+Rd.51), din care:</t>
  </si>
  <si>
    <t xml:space="preserve">     - cheltuieli cu diurna (Rd.55+Rd.56), din care: </t>
  </si>
  <si>
    <t xml:space="preserve">B  Cheltuieli cu impozite, taxe şi vărsăminte asimilate </t>
  </si>
  <si>
    <t>C. Cheltuieli cu personalul (Rd.71+Rd.84+Rd.88+Rd.97), din care:</t>
  </si>
  <si>
    <t>Cheltuieli de natură salarială (Rd.72+ Rd.76)</t>
  </si>
  <si>
    <t>Cheltuieli  cu salariile (Rd.73+Rd.74+Rd.75), din care:</t>
  </si>
  <si>
    <t xml:space="preserve">Bonusuri (Rd.77+Rd.80+Rd.81+Rd.82+ Rd.83), din care: </t>
  </si>
  <si>
    <t>Alte cheltuieli cu personalul (Rd.85+Rd.86+Rd.87), din care:</t>
  </si>
  <si>
    <t>Cheltuieli aferente contractului de mandat si a altor organe de conducere si control, comisii si comitete (Rd.89+Rd.92+Rd.95+ Rd.96), din care:</t>
  </si>
  <si>
    <t xml:space="preserve">c) pentru AGA  </t>
  </si>
  <si>
    <t xml:space="preserve">Cheltuieli cu asigurările şi protecţia socială, fondurile speciale şi alte obligaţii legale (Rd.98+Rd.99+Rd.100+Rd.101+Rd.102+Rd.103), din care: </t>
  </si>
  <si>
    <t>D. Alte cheltuieli de exploatare (Rd.105+Rd.108+Rd.109+Rd.110+Rd.111+Rd.112), din care:</t>
  </si>
  <si>
    <t>cheltuieli cu majorări şi penalităţi (Rd.106+Rd.107), din care:</t>
  </si>
  <si>
    <t>ajustări şi deprecieri pentru pierdere de valoare şi provizioane (Rd.113 - Rd.115), din care:</t>
  </si>
  <si>
    <t>114a</t>
  </si>
  <si>
    <t>din anularea provizioanelor (Rd.117+Rd.118+Rd.119), din care:</t>
  </si>
  <si>
    <t xml:space="preserve">Cheltuieli din operatiuni intre IFN si institutii de credit  din care: </t>
  </si>
  <si>
    <t>cheltuieli cu comisioane bancare</t>
  </si>
  <si>
    <t>REZULTATUL BRUT (profit/pierdere)   (Rd.1-Rd.20)</t>
  </si>
  <si>
    <t>Cheltuieli de natură salarială (Rd.71)</t>
  </si>
  <si>
    <t>Cheltuieli  cu salariile (Rd.72)</t>
  </si>
  <si>
    <t>Castigul mediu lunar pe salariat deterninat pe baza cheltuielilor cu salariile              (Rd.129/Rd.131)/12*1000</t>
  </si>
  <si>
    <t>Câştigul mediu  lunar pe salariat (lei/persoană) determinat pe baza cheltuielilor de natură salarială (Rd.128/Rd.131)/12*1000</t>
  </si>
  <si>
    <t>Productivitatea muncii în unităţi valorice pe total personal mediu (mii lei/persoană) (Rd.2/Rd.131)</t>
  </si>
  <si>
    <t>Cheltuieli totale la 1000 lei venituri totale        (Rd.20/Rd.1)x1000</t>
  </si>
  <si>
    <t xml:space="preserve">  Plăţi de garantii (procent (%) din soldul garantiilor prognozate</t>
  </si>
  <si>
    <t>Anexa nr.11</t>
  </si>
  <si>
    <t xml:space="preserve"> Trim II</t>
  </si>
  <si>
    <t>cheltuieli de deplasare, detaşare, transfer, din care:</t>
  </si>
  <si>
    <r>
      <t xml:space="preserve">      -</t>
    </r>
    <r>
      <rPr>
        <i/>
        <sz val="10"/>
        <rFont val="Arial"/>
        <family val="2"/>
      </rPr>
      <t>aferente bunurilor de natura domeniului public</t>
    </r>
  </si>
  <si>
    <t>- provizioane in legatuta cu contractul de mandat</t>
  </si>
  <si>
    <t xml:space="preserve">Cheltuieli din operatini intre IFN si institutii de credit  din care: </t>
  </si>
  <si>
    <t>Productivitatea muncii în unităţi valorice pe total personal mediu (lei/persoană) (Rd.2/Rd.131)</t>
  </si>
  <si>
    <t xml:space="preserve"> </t>
  </si>
  <si>
    <t xml:space="preserve"> CONDUCĂTORUL COMPARTIMENTULUI                  FINANCIAR-CONTABIL</t>
  </si>
  <si>
    <t>Anexa nr.12</t>
  </si>
  <si>
    <t>Venituri totale (Rd.1+Rd.2+Rd.3), din care:</t>
  </si>
  <si>
    <t xml:space="preserve">Venituri totale din exploatare </t>
  </si>
  <si>
    <t>Anexa nr.5- ( FONDURI )</t>
  </si>
  <si>
    <t xml:space="preserve">  - din incasarile pentru servicii prestate</t>
  </si>
  <si>
    <t xml:space="preserve">   -</t>
  </si>
  <si>
    <t>- reparatie acoperis</t>
  </si>
  <si>
    <t>- compartimentare intrare sediu- secretariat</t>
  </si>
  <si>
    <r>
      <t xml:space="preserve">- diverse reparatii - sediu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 xml:space="preserve"> consolidare scara </t>
    </r>
    <r>
      <rPr>
        <b/>
        <sz val="10"/>
        <rFont val="Arial"/>
        <family val="2"/>
      </rPr>
      <t>)</t>
    </r>
  </si>
  <si>
    <t>-camionete basculabile = 2 buc</t>
  </si>
  <si>
    <t>-cisterna ( secand hand )</t>
  </si>
  <si>
    <t>-diverse mijl. fixe conf. Anexa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</si>
</sst>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dd/mm/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right"/>
      <protection/>
    </xf>
    <xf numFmtId="0" fontId="0" fillId="0" borderId="0" xfId="55" applyFont="1" applyFill="1" applyBorder="1" applyAlignment="1">
      <alignment horizontal="right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0" xfId="55" applyFont="1" applyFill="1" applyAlignment="1">
      <alignment horizontal="center"/>
      <protection/>
    </xf>
    <xf numFmtId="0" fontId="18" fillId="0" borderId="0" xfId="55" applyFont="1" applyFill="1" applyBorder="1" applyAlignment="1">
      <alignment horizontal="center"/>
      <protection/>
    </xf>
    <xf numFmtId="0" fontId="18" fillId="0" borderId="0" xfId="55" applyFont="1" applyFill="1" applyBorder="1" applyAlignment="1">
      <alignment horizontal="right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18" fillId="0" borderId="0" xfId="55" applyFont="1" applyFill="1" applyBorder="1" applyAlignment="1">
      <alignment vertical="center"/>
      <protection/>
    </xf>
    <xf numFmtId="0" fontId="18" fillId="0" borderId="0" xfId="55" applyFont="1" applyFill="1" applyBorder="1" applyAlignment="1">
      <alignment wrapText="1"/>
      <protection/>
    </xf>
    <xf numFmtId="0" fontId="18" fillId="0" borderId="10" xfId="55" applyFont="1" applyFill="1" applyBorder="1" applyAlignment="1">
      <alignment horizontal="center" vertical="center"/>
      <protection/>
    </xf>
    <xf numFmtId="0" fontId="18" fillId="0" borderId="10" xfId="55" applyFont="1" applyFill="1" applyBorder="1" applyAlignment="1">
      <alignment wrapText="1"/>
      <protection/>
    </xf>
    <xf numFmtId="0" fontId="18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12" xfId="56" applyFont="1" applyFill="1" applyBorder="1" applyAlignment="1">
      <alignment horizontal="center" vertical="center"/>
      <protection/>
    </xf>
    <xf numFmtId="0" fontId="18" fillId="0" borderId="13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wrapText="1"/>
      <protection/>
    </xf>
    <xf numFmtId="0" fontId="0" fillId="0" borderId="11" xfId="55" applyFont="1" applyFill="1" applyBorder="1" applyAlignment="1">
      <alignment horizontal="right" wrapText="1"/>
      <protection/>
    </xf>
    <xf numFmtId="0" fontId="0" fillId="0" borderId="11" xfId="55" applyFont="1" applyFill="1" applyBorder="1" applyAlignment="1">
      <alignment horizontal="right"/>
      <protection/>
    </xf>
    <xf numFmtId="0" fontId="0" fillId="0" borderId="12" xfId="55" applyFont="1" applyFill="1" applyBorder="1" applyAlignment="1">
      <alignment horizontal="right"/>
      <protection/>
    </xf>
    <xf numFmtId="0" fontId="19" fillId="0" borderId="0" xfId="55" applyFont="1" applyFill="1" applyBorder="1" applyAlignment="1">
      <alignment horizontal="center"/>
      <protection/>
    </xf>
    <xf numFmtId="0" fontId="19" fillId="0" borderId="0" xfId="55" applyFont="1" applyFill="1" applyAlignment="1">
      <alignment horizontal="center"/>
      <protection/>
    </xf>
    <xf numFmtId="0" fontId="18" fillId="0" borderId="13" xfId="55" applyFont="1" applyFill="1" applyBorder="1" applyAlignment="1">
      <alignment horizontal="left" vertical="center" wrapText="1"/>
      <protection/>
    </xf>
    <xf numFmtId="0" fontId="18" fillId="0" borderId="11" xfId="55" applyFont="1" applyFill="1" applyBorder="1" applyAlignment="1">
      <alignment vertical="center" wrapText="1"/>
      <protection/>
    </xf>
    <xf numFmtId="0" fontId="18" fillId="0" borderId="11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center" wrapText="1"/>
      <protection/>
    </xf>
    <xf numFmtId="164" fontId="0" fillId="0" borderId="11" xfId="55" applyNumberFormat="1" applyFont="1" applyFill="1" applyBorder="1" applyAlignment="1">
      <alignment horizontal="right" wrapText="1"/>
      <protection/>
    </xf>
    <xf numFmtId="164" fontId="0" fillId="0" borderId="11" xfId="55" applyNumberFormat="1" applyFont="1" applyFill="1" applyBorder="1" applyAlignment="1">
      <alignment horizontal="right"/>
      <protection/>
    </xf>
    <xf numFmtId="164" fontId="0" fillId="0" borderId="12" xfId="55" applyNumberFormat="1" applyFont="1" applyFill="1" applyBorder="1" applyAlignment="1">
      <alignment horizontal="right"/>
      <protection/>
    </xf>
    <xf numFmtId="0" fontId="18" fillId="0" borderId="11" xfId="56" applyFont="1" applyFill="1" applyBorder="1" applyAlignment="1">
      <alignment vertical="top" wrapText="1"/>
      <protection/>
    </xf>
    <xf numFmtId="0" fontId="18" fillId="0" borderId="11" xfId="55" applyFont="1" applyFill="1" applyBorder="1" applyAlignment="1">
      <alignment vertical="top" wrapText="1"/>
      <protection/>
    </xf>
    <xf numFmtId="0" fontId="0" fillId="0" borderId="11" xfId="0" applyFont="1" applyBorder="1" applyAlignment="1">
      <alignment vertical="top" wrapText="1"/>
    </xf>
    <xf numFmtId="0" fontId="18" fillId="0" borderId="11" xfId="56" applyFont="1" applyFill="1" applyBorder="1" applyAlignment="1">
      <alignment vertical="center"/>
      <protection/>
    </xf>
    <xf numFmtId="0" fontId="18" fillId="0" borderId="11" xfId="56" applyFont="1" applyFill="1" applyBorder="1" applyAlignment="1">
      <alignment horizontal="left" vertical="center" wrapText="1"/>
      <protection/>
    </xf>
    <xf numFmtId="0" fontId="18" fillId="0" borderId="11" xfId="55" applyFont="1" applyFill="1" applyBorder="1" applyAlignment="1">
      <alignment horizontal="left" vertical="center" wrapText="1"/>
      <protection/>
    </xf>
    <xf numFmtId="0" fontId="0" fillId="0" borderId="0" xfId="55" applyFont="1" applyFill="1" applyBorder="1" applyAlignment="1">
      <alignment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164" fontId="0" fillId="24" borderId="11" xfId="55" applyNumberFormat="1" applyFont="1" applyFill="1" applyBorder="1" applyAlignment="1">
      <alignment horizontal="right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14" xfId="55" applyFont="1" applyFill="1" applyBorder="1" applyAlignment="1">
      <alignment vertical="center" wrapText="1"/>
      <protection/>
    </xf>
    <xf numFmtId="0" fontId="0" fillId="0" borderId="14" xfId="55" applyFont="1" applyFill="1" applyBorder="1" applyAlignment="1">
      <alignment horizontal="center" wrapText="1"/>
      <protection/>
    </xf>
    <xf numFmtId="164" fontId="0" fillId="0" borderId="14" xfId="55" applyNumberFormat="1" applyFont="1" applyFill="1" applyBorder="1" applyAlignment="1">
      <alignment horizontal="right" wrapText="1"/>
      <protection/>
    </xf>
    <xf numFmtId="164" fontId="0" fillId="0" borderId="14" xfId="55" applyNumberFormat="1" applyFont="1" applyFill="1" applyBorder="1" applyAlignment="1">
      <alignment horizontal="right"/>
      <protection/>
    </xf>
    <xf numFmtId="0" fontId="0" fillId="0" borderId="14" xfId="55" applyFont="1" applyFill="1" applyBorder="1" applyAlignment="1">
      <alignment horizontal="right"/>
      <protection/>
    </xf>
    <xf numFmtId="0" fontId="0" fillId="0" borderId="15" xfId="55" applyFont="1" applyFill="1" applyBorder="1" applyAlignment="1">
      <alignment horizontal="right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wrapText="1"/>
      <protection/>
    </xf>
    <xf numFmtId="0" fontId="0" fillId="0" borderId="0" xfId="56" applyFont="1" applyFill="1" applyBorder="1" applyAlignment="1">
      <alignment horizontal="center"/>
      <protection/>
    </xf>
    <xf numFmtId="164" fontId="0" fillId="0" borderId="0" xfId="56" applyNumberFormat="1" applyFont="1" applyFill="1" applyBorder="1" applyAlignment="1">
      <alignment horizontal="right"/>
      <protection/>
    </xf>
    <xf numFmtId="0" fontId="0" fillId="0" borderId="0" xfId="56" applyFont="1" applyFill="1" applyBorder="1">
      <alignment/>
      <protection/>
    </xf>
    <xf numFmtId="164" fontId="0" fillId="0" borderId="0" xfId="55" applyNumberFormat="1" applyFont="1" applyFill="1" applyAlignment="1">
      <alignment horizontal="right"/>
      <protection/>
    </xf>
    <xf numFmtId="164" fontId="0" fillId="0" borderId="0" xfId="55" applyNumberFormat="1" applyFont="1" applyFill="1" applyBorder="1" applyAlignment="1">
      <alignment horizontal="right"/>
      <protection/>
    </xf>
    <xf numFmtId="0" fontId="18" fillId="0" borderId="0" xfId="56" applyFont="1" applyFill="1" applyBorder="1" applyAlignment="1">
      <alignment horizontal="center" vertical="center"/>
      <protection/>
    </xf>
    <xf numFmtId="0" fontId="18" fillId="0" borderId="0" xfId="56" applyFont="1" applyFill="1" applyBorder="1" applyAlignment="1">
      <alignment wrapText="1"/>
      <protection/>
    </xf>
    <xf numFmtId="0" fontId="18" fillId="0" borderId="0" xfId="56" applyFont="1" applyFill="1" applyBorder="1" applyAlignment="1">
      <alignment horizontal="center"/>
      <protection/>
    </xf>
    <xf numFmtId="164" fontId="18" fillId="0" borderId="16" xfId="56" applyNumberFormat="1" applyFont="1" applyFill="1" applyBorder="1" applyAlignment="1">
      <alignment horizontal="center" vertical="center" wrapText="1"/>
      <protection/>
    </xf>
    <xf numFmtId="164" fontId="18" fillId="0" borderId="17" xfId="56" applyNumberFormat="1" applyFont="1" applyFill="1" applyBorder="1" applyAlignment="1">
      <alignment horizontal="center" vertical="center" wrapText="1"/>
      <protection/>
    </xf>
    <xf numFmtId="164" fontId="18" fillId="0" borderId="18" xfId="56" applyNumberFormat="1" applyFont="1" applyFill="1" applyBorder="1" applyAlignment="1">
      <alignment horizontal="center" vertical="center" wrapText="1"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center"/>
      <protection/>
    </xf>
    <xf numFmtId="3" fontId="0" fillId="0" borderId="18" xfId="56" applyNumberFormat="1" applyFont="1" applyFill="1" applyBorder="1" applyAlignment="1">
      <alignment horizontal="right"/>
      <protection/>
    </xf>
    <xf numFmtId="3" fontId="0" fillId="0" borderId="20" xfId="56" applyNumberFormat="1" applyFont="1" applyFill="1" applyBorder="1" applyAlignment="1">
      <alignment horizontal="right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8" fillId="0" borderId="18" xfId="56" applyFont="1" applyFill="1" applyBorder="1" applyAlignment="1">
      <alignment horizontal="center" vertical="center"/>
      <protection/>
    </xf>
    <xf numFmtId="0" fontId="18" fillId="0" borderId="18" xfId="56" applyFont="1" applyFill="1" applyBorder="1" applyAlignment="1">
      <alignment horizontal="left" vertical="top" wrapText="1"/>
      <protection/>
    </xf>
    <xf numFmtId="164" fontId="0" fillId="0" borderId="18" xfId="56" applyNumberFormat="1" applyFont="1" applyFill="1" applyBorder="1" applyAlignment="1">
      <alignment horizontal="right"/>
      <protection/>
    </xf>
    <xf numFmtId="164" fontId="0" fillId="0" borderId="20" xfId="56" applyNumberFormat="1" applyFont="1" applyFill="1" applyBorder="1" applyAlignment="1">
      <alignment horizontal="right"/>
      <protection/>
    </xf>
    <xf numFmtId="0" fontId="18" fillId="0" borderId="18" xfId="56" applyFont="1" applyFill="1" applyBorder="1" applyAlignment="1">
      <alignment horizontal="center" vertical="center" wrapText="1"/>
      <protection/>
    </xf>
    <xf numFmtId="0" fontId="18" fillId="0" borderId="18" xfId="56" applyFont="1" applyFill="1" applyBorder="1" applyAlignment="1">
      <alignment vertical="center"/>
      <protection/>
    </xf>
    <xf numFmtId="0" fontId="0" fillId="0" borderId="18" xfId="56" applyFont="1" applyFill="1" applyBorder="1" applyAlignment="1">
      <alignment vertical="top" wrapText="1"/>
      <protection/>
    </xf>
    <xf numFmtId="0" fontId="0" fillId="0" borderId="18" xfId="56" applyFont="1" applyFill="1" applyBorder="1" applyAlignment="1">
      <alignment horizontal="left" vertical="top" wrapText="1"/>
      <protection/>
    </xf>
    <xf numFmtId="0" fontId="18" fillId="0" borderId="18" xfId="56" applyFont="1" applyFill="1" applyBorder="1" applyAlignment="1">
      <alignment horizontal="left" vertical="center" wrapText="1"/>
      <protection/>
    </xf>
    <xf numFmtId="164" fontId="0" fillId="24" borderId="18" xfId="56" applyNumberFormat="1" applyFont="1" applyFill="1" applyBorder="1" applyAlignment="1">
      <alignment horizontal="right"/>
      <protection/>
    </xf>
    <xf numFmtId="0" fontId="18" fillId="0" borderId="18" xfId="56" applyFont="1" applyFill="1" applyBorder="1" applyAlignment="1">
      <alignment vertical="center" wrapText="1"/>
      <protection/>
    </xf>
    <xf numFmtId="0" fontId="18" fillId="0" borderId="18" xfId="56" applyFont="1" applyFill="1" applyBorder="1" applyAlignment="1">
      <alignment vertical="top" wrapText="1"/>
      <protection/>
    </xf>
    <xf numFmtId="0" fontId="20" fillId="0" borderId="18" xfId="56" applyFont="1" applyFill="1" applyBorder="1" applyAlignment="1">
      <alignment wrapText="1"/>
      <protection/>
    </xf>
    <xf numFmtId="49" fontId="18" fillId="0" borderId="18" xfId="56" applyNumberFormat="1" applyFont="1" applyFill="1" applyBorder="1" applyAlignment="1">
      <alignment horizontal="left" vertical="top" wrapText="1"/>
      <protection/>
    </xf>
    <xf numFmtId="0" fontId="18" fillId="0" borderId="21" xfId="56" applyFont="1" applyFill="1" applyBorder="1" applyAlignment="1">
      <alignment horizontal="center" vertical="center"/>
      <protection/>
    </xf>
    <xf numFmtId="0" fontId="18" fillId="0" borderId="18" xfId="56" applyFont="1" applyFill="1" applyBorder="1" applyAlignment="1">
      <alignment horizontal="left" vertical="center"/>
      <protection/>
    </xf>
    <xf numFmtId="0" fontId="18" fillId="0" borderId="22" xfId="56" applyFont="1" applyFill="1" applyBorder="1" applyAlignment="1">
      <alignment vertical="top" wrapText="1"/>
      <protection/>
    </xf>
    <xf numFmtId="49" fontId="18" fillId="0" borderId="22" xfId="56" applyNumberFormat="1" applyFont="1" applyFill="1" applyBorder="1" applyAlignment="1">
      <alignment horizontal="left" vertical="top" wrapText="1"/>
      <protection/>
    </xf>
    <xf numFmtId="0" fontId="18" fillId="0" borderId="22" xfId="56" applyFont="1" applyFill="1" applyBorder="1" applyAlignment="1">
      <alignment horizontal="left" vertical="top" wrapText="1"/>
      <protection/>
    </xf>
    <xf numFmtId="0" fontId="18" fillId="0" borderId="23" xfId="56" applyFont="1" applyFill="1" applyBorder="1" applyAlignment="1">
      <alignment horizontal="center" vertical="center"/>
      <protection/>
    </xf>
    <xf numFmtId="0" fontId="18" fillId="0" borderId="24" xfId="56" applyFont="1" applyFill="1" applyBorder="1" applyAlignment="1">
      <alignment horizontal="center" vertical="center"/>
      <protection/>
    </xf>
    <xf numFmtId="0" fontId="18" fillId="0" borderId="24" xfId="56" applyFont="1" applyFill="1" applyBorder="1" applyAlignment="1">
      <alignment horizontal="left" vertical="top" wrapText="1"/>
      <protection/>
    </xf>
    <xf numFmtId="164" fontId="0" fillId="0" borderId="24" xfId="56" applyNumberFormat="1" applyFont="1" applyFill="1" applyBorder="1" applyAlignment="1">
      <alignment horizontal="right"/>
      <protection/>
    </xf>
    <xf numFmtId="0" fontId="18" fillId="0" borderId="23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>
      <alignment horizontal="left" vertical="top" wrapText="1"/>
      <protection/>
    </xf>
    <xf numFmtId="164" fontId="0" fillId="0" borderId="18" xfId="55" applyNumberFormat="1" applyFont="1" applyFill="1" applyBorder="1" applyAlignment="1">
      <alignment horizontal="right" wrapText="1"/>
      <protection/>
    </xf>
    <xf numFmtId="0" fontId="18" fillId="0" borderId="23" xfId="56" applyFont="1" applyFill="1" applyBorder="1" applyAlignment="1">
      <alignment horizontal="center" vertical="center" wrapText="1"/>
      <protection/>
    </xf>
    <xf numFmtId="0" fontId="0" fillId="0" borderId="25" xfId="56" applyFont="1" applyFill="1" applyBorder="1" applyAlignment="1">
      <alignment horizontal="center" vertical="center" wrapText="1"/>
      <protection/>
    </xf>
    <xf numFmtId="0" fontId="18" fillId="0" borderId="26" xfId="56" applyFont="1" applyFill="1" applyBorder="1" applyAlignment="1">
      <alignment horizontal="center" vertical="center"/>
      <protection/>
    </xf>
    <xf numFmtId="164" fontId="0" fillId="0" borderId="26" xfId="56" applyNumberFormat="1" applyFont="1" applyFill="1" applyBorder="1" applyAlignment="1">
      <alignment horizontal="right"/>
      <protection/>
    </xf>
    <xf numFmtId="0" fontId="18" fillId="0" borderId="27" xfId="56" applyFont="1" applyFill="1" applyBorder="1" applyAlignment="1">
      <alignment horizontal="center" vertical="center" wrapText="1"/>
      <protection/>
    </xf>
    <xf numFmtId="0" fontId="18" fillId="0" borderId="25" xfId="56" applyFont="1" applyFill="1" applyBorder="1" applyAlignment="1">
      <alignment horizontal="center" vertical="center" wrapText="1"/>
      <protection/>
    </xf>
    <xf numFmtId="0" fontId="18" fillId="0" borderId="27" xfId="56" applyFont="1" applyFill="1" applyBorder="1" applyAlignment="1">
      <alignment horizontal="center" vertical="center"/>
      <protection/>
    </xf>
    <xf numFmtId="0" fontId="18" fillId="0" borderId="22" xfId="56" applyFont="1" applyFill="1" applyBorder="1" applyAlignment="1">
      <alignment horizontal="center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27" xfId="56" applyFont="1" applyFill="1" applyBorder="1" applyAlignment="1">
      <alignment horizontal="center" vertical="center"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8" xfId="56" applyFont="1" applyFill="1" applyBorder="1" applyAlignment="1">
      <alignment horizontal="center" vertical="center"/>
      <protection/>
    </xf>
    <xf numFmtId="0" fontId="0" fillId="0" borderId="29" xfId="56" applyFont="1" applyFill="1" applyBorder="1" applyAlignment="1">
      <alignment horizontal="center" vertical="center"/>
      <protection/>
    </xf>
    <xf numFmtId="0" fontId="0" fillId="0" borderId="30" xfId="56" applyFont="1" applyFill="1" applyBorder="1" applyAlignment="1">
      <alignment horizontal="center" vertical="center"/>
      <protection/>
    </xf>
    <xf numFmtId="0" fontId="18" fillId="0" borderId="30" xfId="55" applyFont="1" applyFill="1" applyBorder="1" applyAlignment="1">
      <alignment horizontal="left" vertical="top" wrapText="1"/>
      <protection/>
    </xf>
    <xf numFmtId="0" fontId="0" fillId="0" borderId="30" xfId="56" applyFont="1" applyFill="1" applyBorder="1" applyAlignment="1">
      <alignment horizontal="center"/>
      <protection/>
    </xf>
    <xf numFmtId="164" fontId="0" fillId="0" borderId="30" xfId="56" applyNumberFormat="1" applyFont="1" applyFill="1" applyBorder="1" applyAlignment="1">
      <alignment horizontal="right"/>
      <protection/>
    </xf>
    <xf numFmtId="164" fontId="0" fillId="0" borderId="31" xfId="56" applyNumberFormat="1" applyFont="1" applyFill="1" applyBorder="1" applyAlignment="1">
      <alignment horizontal="right"/>
      <protection/>
    </xf>
    <xf numFmtId="0" fontId="18" fillId="0" borderId="0" xfId="55" applyFont="1" applyFill="1" applyBorder="1" applyAlignment="1">
      <alignment horizontal="left" vertical="top" wrapText="1"/>
      <protection/>
    </xf>
    <xf numFmtId="164" fontId="0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0" fontId="23" fillId="24" borderId="11" xfId="0" applyFont="1" applyFill="1" applyBorder="1" applyAlignment="1">
      <alignment horizontal="left" vertical="top" wrapText="1"/>
    </xf>
    <xf numFmtId="164" fontId="0" fillId="24" borderId="11" xfId="0" applyNumberFormat="1" applyFont="1" applyFill="1" applyBorder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left" vertical="top" wrapText="1"/>
    </xf>
    <xf numFmtId="0" fontId="18" fillId="0" borderId="11" xfId="56" applyFont="1" applyFill="1" applyBorder="1" applyAlignment="1">
      <alignment vertical="center" wrapText="1"/>
      <protection/>
    </xf>
    <xf numFmtId="164" fontId="0" fillId="0" borderId="11" xfId="56" applyNumberFormat="1" applyFont="1" applyFill="1" applyBorder="1" applyAlignment="1">
      <alignment horizontal="right" vertical="center" wrapText="1"/>
      <protection/>
    </xf>
    <xf numFmtId="0" fontId="18" fillId="0" borderId="0" xfId="5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164" fontId="0" fillId="0" borderId="32" xfId="56" applyNumberFormat="1" applyFont="1" applyFill="1" applyBorder="1" applyAlignment="1">
      <alignment horizontal="center" vertical="center" wrapText="1"/>
      <protection/>
    </xf>
    <xf numFmtId="164" fontId="0" fillId="0" borderId="32" xfId="0" applyNumberFormat="1" applyFont="1" applyFill="1" applyBorder="1" applyAlignment="1">
      <alignment horizontal="center" vertical="center" wrapText="1"/>
    </xf>
    <xf numFmtId="164" fontId="0" fillId="0" borderId="3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18" fillId="0" borderId="13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horizontal="center"/>
      <protection/>
    </xf>
    <xf numFmtId="164" fontId="0" fillId="0" borderId="11" xfId="56" applyNumberFormat="1" applyFont="1" applyFill="1" applyBorder="1" applyAlignment="1">
      <alignment horizontal="right"/>
      <protection/>
    </xf>
    <xf numFmtId="164" fontId="0" fillId="0" borderId="12" xfId="56" applyNumberFormat="1" applyFont="1" applyFill="1" applyBorder="1" applyAlignment="1">
      <alignment horizontal="right"/>
      <protection/>
    </xf>
    <xf numFmtId="0" fontId="18" fillId="0" borderId="11" xfId="56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20" fillId="0" borderId="11" xfId="56" applyFont="1" applyFill="1" applyBorder="1" applyAlignment="1">
      <alignment wrapText="1"/>
      <protection/>
    </xf>
    <xf numFmtId="49" fontId="18" fillId="0" borderId="11" xfId="56" applyNumberFormat="1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left" vertical="center"/>
      <protection/>
    </xf>
    <xf numFmtId="164" fontId="0" fillId="0" borderId="12" xfId="55" applyNumberFormat="1" applyFont="1" applyFill="1" applyBorder="1" applyAlignment="1">
      <alignment horizontal="right" wrapText="1"/>
      <protection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18" fillId="0" borderId="34" xfId="56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166" fontId="0" fillId="0" borderId="26" xfId="0" applyNumberFormat="1" applyFont="1" applyBorder="1" applyAlignment="1">
      <alignment wrapText="1"/>
    </xf>
    <xf numFmtId="164" fontId="0" fillId="0" borderId="26" xfId="0" applyNumberFormat="1" applyFont="1" applyBorder="1" applyAlignment="1">
      <alignment horizontal="right" wrapText="1"/>
    </xf>
    <xf numFmtId="164" fontId="0" fillId="0" borderId="26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0" fontId="18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9" xfId="0" applyFont="1" applyBorder="1" applyAlignment="1">
      <alignment wrapText="1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0" fontId="18" fillId="0" borderId="21" xfId="0" applyFont="1" applyBorder="1" applyAlignment="1">
      <alignment horizontal="right" vertic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2" xfId="0" applyFont="1" applyBorder="1" applyAlignment="1">
      <alignment wrapText="1"/>
    </xf>
    <xf numFmtId="0" fontId="0" fillId="0" borderId="30" xfId="0" applyFont="1" applyBorder="1" applyAlignment="1">
      <alignment/>
    </xf>
    <xf numFmtId="164" fontId="0" fillId="0" borderId="30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56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32" xfId="0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8" fillId="0" borderId="11" xfId="0" applyFont="1" applyBorder="1" applyAlignment="1">
      <alignment wrapText="1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/>
    </xf>
    <xf numFmtId="3" fontId="26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7" fillId="0" borderId="0" xfId="0" applyNumberFormat="1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8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justify"/>
    </xf>
    <xf numFmtId="0" fontId="18" fillId="0" borderId="0" xfId="55" applyFont="1" applyFill="1" applyAlignment="1">
      <alignment horizontal="right"/>
      <protection/>
    </xf>
    <xf numFmtId="0" fontId="18" fillId="0" borderId="10" xfId="55" applyFont="1" applyFill="1" applyBorder="1" applyAlignment="1">
      <alignment horizontal="right"/>
      <protection/>
    </xf>
    <xf numFmtId="3" fontId="0" fillId="0" borderId="11" xfId="55" applyNumberFormat="1" applyFont="1" applyFill="1" applyBorder="1" applyAlignment="1">
      <alignment horizontal="right" wrapText="1"/>
      <protection/>
    </xf>
    <xf numFmtId="3" fontId="0" fillId="0" borderId="11" xfId="55" applyNumberFormat="1" applyFont="1" applyFill="1" applyBorder="1" applyAlignment="1">
      <alignment horizontal="right"/>
      <protection/>
    </xf>
    <xf numFmtId="3" fontId="0" fillId="0" borderId="12" xfId="55" applyNumberFormat="1" applyFont="1" applyFill="1" applyBorder="1" applyAlignment="1">
      <alignment horizontal="right"/>
      <protection/>
    </xf>
    <xf numFmtId="0" fontId="0" fillId="0" borderId="11" xfId="55" applyFont="1" applyFill="1" applyBorder="1" applyAlignment="1">
      <alignment horizontal="left" vertical="top" wrapText="1"/>
      <protection/>
    </xf>
    <xf numFmtId="164" fontId="0" fillId="0" borderId="15" xfId="55" applyNumberFormat="1" applyFont="1" applyFill="1" applyBorder="1" applyAlignment="1">
      <alignment horizontal="right"/>
      <protection/>
    </xf>
    <xf numFmtId="0" fontId="0" fillId="0" borderId="0" xfId="55" applyFont="1" applyFill="1" applyBorder="1" applyAlignment="1">
      <alignment horizontal="left" vertical="top" wrapText="1"/>
      <protection/>
    </xf>
    <xf numFmtId="164" fontId="0" fillId="0" borderId="16" xfId="56" applyNumberFormat="1" applyFont="1" applyFill="1" applyBorder="1" applyAlignment="1">
      <alignment horizontal="right" vertical="center" wrapText="1"/>
      <protection/>
    </xf>
    <xf numFmtId="164" fontId="0" fillId="0" borderId="17" xfId="56" applyNumberFormat="1" applyFont="1" applyFill="1" applyBorder="1" applyAlignment="1">
      <alignment horizontal="right" vertical="center" wrapText="1"/>
      <protection/>
    </xf>
    <xf numFmtId="164" fontId="0" fillId="0" borderId="18" xfId="56" applyNumberFormat="1" applyFont="1" applyFill="1" applyBorder="1" applyAlignment="1">
      <alignment horizontal="right" vertical="center"/>
      <protection/>
    </xf>
    <xf numFmtId="164" fontId="0" fillId="0" borderId="18" xfId="56" applyNumberFormat="1" applyFont="1" applyFill="1" applyBorder="1" applyAlignment="1">
      <alignment horizontal="right" vertical="center" wrapText="1"/>
      <protection/>
    </xf>
    <xf numFmtId="164" fontId="0" fillId="0" borderId="20" xfId="56" applyNumberFormat="1" applyFont="1" applyFill="1" applyBorder="1" applyAlignment="1">
      <alignment horizontal="right" vertical="center"/>
      <protection/>
    </xf>
    <xf numFmtId="0" fontId="18" fillId="0" borderId="21" xfId="56" applyFont="1" applyFill="1" applyBorder="1" applyAlignment="1">
      <alignment horizontal="left" vertical="top" wrapText="1"/>
      <protection/>
    </xf>
    <xf numFmtId="164" fontId="0" fillId="24" borderId="20" xfId="56" applyNumberFormat="1" applyFont="1" applyFill="1" applyBorder="1" applyAlignment="1">
      <alignment horizontal="right"/>
      <protection/>
    </xf>
    <xf numFmtId="164" fontId="0" fillId="24" borderId="24" xfId="56" applyNumberFormat="1" applyFont="1" applyFill="1" applyBorder="1" applyAlignment="1">
      <alignment horizontal="right"/>
      <protection/>
    </xf>
    <xf numFmtId="164" fontId="0" fillId="0" borderId="0" xfId="56" applyNumberFormat="1" applyFont="1" applyFill="1" applyBorder="1">
      <alignment/>
      <protection/>
    </xf>
    <xf numFmtId="164" fontId="0" fillId="0" borderId="0" xfId="55" applyNumberFormat="1" applyFont="1" applyFill="1" applyAlignment="1">
      <alignment horizontal="center"/>
      <protection/>
    </xf>
    <xf numFmtId="164" fontId="0" fillId="0" borderId="0" xfId="55" applyNumberFormat="1" applyFont="1" applyFill="1">
      <alignment/>
      <protection/>
    </xf>
    <xf numFmtId="164" fontId="0" fillId="0" borderId="0" xfId="55" applyNumberFormat="1" applyFont="1" applyFill="1" applyBorder="1">
      <alignment/>
      <protection/>
    </xf>
    <xf numFmtId="164" fontId="0" fillId="0" borderId="0" xfId="55" applyNumberFormat="1" applyFont="1" applyFill="1" applyBorder="1" applyAlignment="1">
      <alignment horizontal="center"/>
      <protection/>
    </xf>
    <xf numFmtId="0" fontId="18" fillId="0" borderId="0" xfId="56" applyFont="1" applyFill="1" applyBorder="1">
      <alignment/>
      <protection/>
    </xf>
    <xf numFmtId="3" fontId="0" fillId="0" borderId="18" xfId="56" applyNumberFormat="1" applyFont="1" applyFill="1" applyBorder="1" applyAlignment="1">
      <alignment horizontal="center"/>
      <protection/>
    </xf>
    <xf numFmtId="3" fontId="0" fillId="0" borderId="20" xfId="56" applyNumberFormat="1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 vertical="center" wrapText="1"/>
      <protection/>
    </xf>
    <xf numFmtId="0" fontId="0" fillId="0" borderId="21" xfId="56" applyFont="1" applyFill="1" applyBorder="1" applyAlignment="1">
      <alignment horizontal="left" vertical="top" wrapText="1"/>
      <protection/>
    </xf>
    <xf numFmtId="0" fontId="0" fillId="0" borderId="22" xfId="56" applyFont="1" applyFill="1" applyBorder="1" applyAlignment="1">
      <alignment horizontal="left" vertical="top" wrapText="1"/>
      <protection/>
    </xf>
    <xf numFmtId="0" fontId="0" fillId="0" borderId="18" xfId="56" applyFont="1" applyFill="1" applyBorder="1" applyAlignment="1">
      <alignment horizontal="left" vertical="center" wrapText="1"/>
      <protection/>
    </xf>
    <xf numFmtId="0" fontId="0" fillId="0" borderId="18" xfId="56" applyFont="1" applyFill="1" applyBorder="1" applyAlignment="1">
      <alignment vertical="center" wrapText="1"/>
      <protection/>
    </xf>
    <xf numFmtId="0" fontId="21" fillId="0" borderId="18" xfId="56" applyFont="1" applyFill="1" applyBorder="1" applyAlignment="1">
      <alignment wrapText="1"/>
      <protection/>
    </xf>
    <xf numFmtId="49" fontId="0" fillId="0" borderId="18" xfId="56" applyNumberFormat="1" applyFont="1" applyFill="1" applyBorder="1" applyAlignment="1">
      <alignment horizontal="left" vertical="top" wrapText="1"/>
      <protection/>
    </xf>
    <xf numFmtId="0" fontId="0" fillId="0" borderId="21" xfId="56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left" vertical="center"/>
      <protection/>
    </xf>
    <xf numFmtId="0" fontId="0" fillId="0" borderId="22" xfId="56" applyFont="1" applyFill="1" applyBorder="1" applyAlignment="1">
      <alignment vertical="top" wrapText="1"/>
      <protection/>
    </xf>
    <xf numFmtId="49" fontId="0" fillId="0" borderId="22" xfId="56" applyNumberFormat="1" applyFont="1" applyFill="1" applyBorder="1" applyAlignment="1">
      <alignment horizontal="left" vertical="top" wrapText="1"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horizontal="left" vertical="top" wrapText="1"/>
      <protection/>
    </xf>
    <xf numFmtId="164" fontId="0" fillId="0" borderId="44" xfId="56" applyNumberFormat="1" applyFont="1" applyFill="1" applyBorder="1" applyAlignment="1">
      <alignment horizontal="right"/>
      <protection/>
    </xf>
    <xf numFmtId="0" fontId="0" fillId="0" borderId="23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164" fontId="0" fillId="0" borderId="20" xfId="55" applyNumberFormat="1" applyFont="1" applyFill="1" applyBorder="1" applyAlignment="1">
      <alignment horizontal="right"/>
      <protection/>
    </xf>
    <xf numFmtId="0" fontId="0" fillId="0" borderId="23" xfId="56" applyFont="1" applyFill="1" applyBorder="1" applyAlignment="1">
      <alignment horizontal="center" vertical="center" wrapText="1"/>
      <protection/>
    </xf>
    <xf numFmtId="0" fontId="0" fillId="0" borderId="26" xfId="56" applyFont="1" applyFill="1" applyBorder="1" applyAlignment="1">
      <alignment horizontal="center" vertical="center"/>
      <protection/>
    </xf>
    <xf numFmtId="0" fontId="0" fillId="0" borderId="27" xfId="56" applyFont="1" applyFill="1" applyBorder="1" applyAlignment="1">
      <alignment horizontal="center" vertical="center" wrapText="1"/>
      <protection/>
    </xf>
    <xf numFmtId="164" fontId="0" fillId="0" borderId="41" xfId="56" applyNumberFormat="1" applyFont="1" applyFill="1" applyBorder="1" applyAlignment="1">
      <alignment horizontal="right"/>
      <protection/>
    </xf>
    <xf numFmtId="0" fontId="0" fillId="0" borderId="21" xfId="55" applyFont="1" applyFill="1" applyBorder="1" applyAlignment="1">
      <alignment horizontal="left" vertical="top" wrapText="1"/>
      <protection/>
    </xf>
    <xf numFmtId="0" fontId="0" fillId="0" borderId="22" xfId="55" applyFont="1" applyFill="1" applyBorder="1" applyAlignment="1">
      <alignment horizontal="left" vertical="top" wrapText="1"/>
      <protection/>
    </xf>
    <xf numFmtId="164" fontId="0" fillId="0" borderId="0" xfId="56" applyNumberFormat="1" applyFont="1" applyFill="1" applyBorder="1" applyAlignment="1">
      <alignment horizontal="left" vertical="top" wrapText="1"/>
      <protection/>
    </xf>
    <xf numFmtId="0" fontId="18" fillId="0" borderId="4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4" xfId="56" applyFont="1" applyFill="1" applyBorder="1" applyAlignment="1">
      <alignment vertical="center" wrapText="1"/>
      <protection/>
    </xf>
    <xf numFmtId="164" fontId="0" fillId="0" borderId="14" xfId="56" applyNumberFormat="1" applyFont="1" applyFill="1" applyBorder="1" applyAlignment="1">
      <alignment horizontal="right" vertical="center" wrapText="1"/>
      <protection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center" vertical="center" wrapText="1"/>
      <protection/>
    </xf>
    <xf numFmtId="0" fontId="18" fillId="0" borderId="45" xfId="55" applyFont="1" applyFill="1" applyBorder="1" applyAlignment="1">
      <alignment horizontal="left" vertical="center" wrapText="1"/>
      <protection/>
    </xf>
    <xf numFmtId="0" fontId="18" fillId="0" borderId="32" xfId="55" applyFont="1" applyFill="1" applyBorder="1" applyAlignment="1">
      <alignment horizontal="center" vertical="center" wrapText="1"/>
      <protection/>
    </xf>
    <xf numFmtId="0" fontId="18" fillId="0" borderId="32" xfId="56" applyFont="1" applyFill="1" applyBorder="1" applyAlignment="1">
      <alignment horizontal="center" vertical="center" wrapText="1"/>
      <protection/>
    </xf>
    <xf numFmtId="0" fontId="18" fillId="0" borderId="33" xfId="56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wrapText="1"/>
      <protection/>
    </xf>
    <xf numFmtId="0" fontId="18" fillId="0" borderId="11" xfId="55" applyFont="1" applyFill="1" applyBorder="1" applyAlignment="1">
      <alignment horizontal="left" vertical="top" wrapText="1"/>
      <protection/>
    </xf>
    <xf numFmtId="0" fontId="18" fillId="0" borderId="13" xfId="55" applyFont="1" applyFill="1" applyBorder="1" applyAlignment="1">
      <alignment horizontal="left" vertical="center" wrapText="1"/>
      <protection/>
    </xf>
    <xf numFmtId="0" fontId="18" fillId="0" borderId="34" xfId="55" applyFont="1" applyFill="1" applyBorder="1" applyAlignment="1">
      <alignment horizontal="left" vertical="center" wrapText="1"/>
      <protection/>
    </xf>
    <xf numFmtId="0" fontId="18" fillId="0" borderId="14" xfId="55" applyFont="1" applyFill="1" applyBorder="1" applyAlignment="1">
      <alignment horizontal="left" vertical="top" wrapText="1"/>
      <protection/>
    </xf>
    <xf numFmtId="0" fontId="18" fillId="0" borderId="0" xfId="55" applyFont="1" applyFill="1" applyBorder="1" applyAlignment="1">
      <alignment horizontal="right" vertical="center" wrapText="1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18" fillId="0" borderId="46" xfId="56" applyFont="1" applyFill="1" applyBorder="1" applyAlignment="1">
      <alignment horizontal="center" vertical="center" wrapText="1"/>
      <protection/>
    </xf>
    <xf numFmtId="0" fontId="18" fillId="0" borderId="16" xfId="56" applyFont="1" applyFill="1" applyBorder="1" applyAlignment="1">
      <alignment horizontal="center" vertical="center" wrapText="1"/>
      <protection/>
    </xf>
    <xf numFmtId="164" fontId="18" fillId="0" borderId="16" xfId="56" applyNumberFormat="1" applyFont="1" applyFill="1" applyBorder="1" applyAlignment="1">
      <alignment horizontal="center" vertical="center" wrapText="1"/>
      <protection/>
    </xf>
    <xf numFmtId="164" fontId="18" fillId="0" borderId="18" xfId="56" applyNumberFormat="1" applyFont="1" applyFill="1" applyBorder="1" applyAlignment="1">
      <alignment horizontal="center" vertical="center"/>
      <protection/>
    </xf>
    <xf numFmtId="164" fontId="18" fillId="0" borderId="18" xfId="56" applyNumberFormat="1" applyFont="1" applyFill="1" applyBorder="1" applyAlignment="1">
      <alignment horizontal="center" vertical="center" wrapText="1"/>
      <protection/>
    </xf>
    <xf numFmtId="164" fontId="18" fillId="0" borderId="20" xfId="56" applyNumberFormat="1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center" wrapText="1"/>
      <protection/>
    </xf>
    <xf numFmtId="0" fontId="18" fillId="0" borderId="18" xfId="56" applyFont="1" applyFill="1" applyBorder="1" applyAlignment="1">
      <alignment horizontal="left" vertical="top" wrapText="1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8" fillId="0" borderId="18" xfId="56" applyFont="1" applyFill="1" applyBorder="1" applyAlignment="1">
      <alignment horizontal="center" vertical="center"/>
      <protection/>
    </xf>
    <xf numFmtId="0" fontId="18" fillId="0" borderId="18" xfId="56" applyFont="1" applyFill="1" applyBorder="1" applyAlignment="1">
      <alignment horizontal="left" vertical="center" wrapText="1"/>
      <protection/>
    </xf>
    <xf numFmtId="0" fontId="21" fillId="0" borderId="18" xfId="56" applyFont="1" applyFill="1" applyBorder="1" applyAlignment="1">
      <alignment horizontal="center" vertical="top" wrapText="1"/>
      <protection/>
    </xf>
    <xf numFmtId="0" fontId="0" fillId="0" borderId="18" xfId="56" applyFont="1" applyFill="1" applyBorder="1" applyAlignment="1">
      <alignment vertical="top" wrapText="1"/>
      <protection/>
    </xf>
    <xf numFmtId="0" fontId="0" fillId="0" borderId="18" xfId="56" applyFont="1" applyFill="1" applyBorder="1" applyAlignment="1">
      <alignment horizontal="left" vertical="top" wrapText="1"/>
      <protection/>
    </xf>
    <xf numFmtId="0" fontId="18" fillId="0" borderId="22" xfId="0" applyFont="1" applyFill="1" applyBorder="1" applyAlignment="1">
      <alignment horizontal="left" wrapText="1"/>
    </xf>
    <xf numFmtId="0" fontId="18" fillId="0" borderId="18" xfId="55" applyFont="1" applyFill="1" applyBorder="1" applyAlignment="1">
      <alignment horizontal="left" vertical="top" wrapText="1"/>
      <protection/>
    </xf>
    <xf numFmtId="0" fontId="18" fillId="0" borderId="26" xfId="56" applyFont="1" applyFill="1" applyBorder="1" applyAlignment="1">
      <alignment horizontal="left" vertical="top" wrapText="1"/>
      <protection/>
    </xf>
    <xf numFmtId="0" fontId="18" fillId="0" borderId="27" xfId="56" applyFont="1" applyFill="1" applyBorder="1" applyAlignment="1">
      <alignment horizontal="center" vertical="center"/>
      <protection/>
    </xf>
    <xf numFmtId="0" fontId="18" fillId="0" borderId="0" xfId="56" applyFont="1" applyFill="1" applyBorder="1" applyAlignment="1">
      <alignment horizontal="left" vertical="top" wrapText="1"/>
      <protection/>
    </xf>
    <xf numFmtId="164" fontId="0" fillId="0" borderId="0" xfId="56" applyNumberFormat="1" applyFont="1" applyFill="1" applyBorder="1" applyAlignment="1">
      <alignment horizontal="right"/>
      <protection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9" fontId="18" fillId="0" borderId="11" xfId="0" applyNumberFormat="1" applyFont="1" applyBorder="1" applyAlignment="1">
      <alignment horizontal="center" wrapText="1"/>
    </xf>
    <xf numFmtId="0" fontId="18" fillId="0" borderId="0" xfId="56" applyFont="1" applyFill="1" applyBorder="1" applyAlignment="1">
      <alignment horizontal="center" vertical="top" wrapText="1"/>
      <protection/>
    </xf>
    <xf numFmtId="0" fontId="18" fillId="0" borderId="0" xfId="56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 vertical="center"/>
    </xf>
    <xf numFmtId="0" fontId="18" fillId="0" borderId="11" xfId="56" applyFont="1" applyFill="1" applyBorder="1" applyAlignment="1">
      <alignment horizontal="left" vertical="top" wrapText="1"/>
      <protection/>
    </xf>
    <xf numFmtId="0" fontId="18" fillId="0" borderId="13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left" vertical="center" wrapText="1"/>
      <protection/>
    </xf>
    <xf numFmtId="0" fontId="21" fillId="0" borderId="11" xfId="56" applyFont="1" applyFill="1" applyBorder="1" applyAlignment="1">
      <alignment horizontal="center"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/>
    </xf>
    <xf numFmtId="0" fontId="18" fillId="0" borderId="14" xfId="0" applyFont="1" applyFill="1" applyBorder="1" applyAlignment="1">
      <alignment horizontal="justify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/>
    </xf>
    <xf numFmtId="164" fontId="0" fillId="0" borderId="0" xfId="56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25" fillId="0" borderId="0" xfId="56" applyFont="1" applyFill="1" applyBorder="1" applyAlignment="1">
      <alignment horizontal="center" vertical="top" wrapText="1"/>
      <protection/>
    </xf>
    <xf numFmtId="0" fontId="25" fillId="0" borderId="0" xfId="56" applyFont="1" applyFill="1" applyBorder="1" applyAlignment="1">
      <alignment horizontal="center" vertical="center" wrapText="1"/>
      <protection/>
    </xf>
    <xf numFmtId="0" fontId="25" fillId="0" borderId="0" xfId="56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8" fillId="0" borderId="48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center"/>
      <protection/>
    </xf>
    <xf numFmtId="0" fontId="18" fillId="0" borderId="0" xfId="55" applyFont="1" applyFill="1" applyBorder="1" applyAlignment="1">
      <alignment horizontal="right" wrapText="1"/>
      <protection/>
    </xf>
    <xf numFmtId="164" fontId="0" fillId="0" borderId="0" xfId="55" applyNumberFormat="1" applyFont="1" applyFill="1" applyBorder="1" applyAlignment="1">
      <alignment horizontal="right" wrapText="1"/>
      <protection/>
    </xf>
    <xf numFmtId="164" fontId="0" fillId="0" borderId="16" xfId="56" applyNumberFormat="1" applyFont="1" applyFill="1" applyBorder="1" applyAlignment="1">
      <alignment horizontal="right" vertical="center" wrapText="1"/>
      <protection/>
    </xf>
    <xf numFmtId="0" fontId="18" fillId="0" borderId="21" xfId="55" applyFont="1" applyFill="1" applyBorder="1" applyAlignment="1">
      <alignment horizontal="left" vertical="top" wrapText="1"/>
      <protection/>
    </xf>
    <xf numFmtId="0" fontId="18" fillId="0" borderId="30" xfId="55" applyFont="1" applyFill="1" applyBorder="1" applyAlignment="1">
      <alignment horizontal="left" vertical="top" wrapText="1"/>
      <protection/>
    </xf>
    <xf numFmtId="164" fontId="0" fillId="0" borderId="0" xfId="55" applyNumberFormat="1" applyFont="1" applyFill="1" applyBorder="1" applyAlignment="1">
      <alignment wrapText="1"/>
      <protection/>
    </xf>
    <xf numFmtId="0" fontId="0" fillId="0" borderId="46" xfId="56" applyFont="1" applyFill="1" applyBorder="1" applyAlignment="1">
      <alignment horizontal="center" vertical="center" wrapText="1"/>
      <protection/>
    </xf>
    <xf numFmtId="0" fontId="0" fillId="0" borderId="16" xfId="56" applyFont="1" applyFill="1" applyBorder="1" applyAlignment="1">
      <alignment horizontal="center" vertical="center" wrapText="1"/>
      <protection/>
    </xf>
    <xf numFmtId="164" fontId="0" fillId="0" borderId="16" xfId="56" applyNumberFormat="1" applyFont="1" applyFill="1" applyBorder="1" applyAlignment="1">
      <alignment horizontal="center" vertical="center" wrapText="1"/>
      <protection/>
    </xf>
    <xf numFmtId="164" fontId="0" fillId="0" borderId="17" xfId="56" applyNumberFormat="1" applyFont="1" applyFill="1" applyBorder="1" applyAlignment="1">
      <alignment horizontal="center" vertical="center" wrapText="1"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left" vertical="center" wrapText="1"/>
      <protection/>
    </xf>
    <xf numFmtId="0" fontId="0" fillId="0" borderId="22" xfId="0" applyFont="1" applyFill="1" applyBorder="1" applyAlignment="1">
      <alignment horizontal="left" wrapText="1"/>
    </xf>
    <xf numFmtId="0" fontId="0" fillId="0" borderId="18" xfId="55" applyFont="1" applyFill="1" applyBorder="1" applyAlignment="1">
      <alignment horizontal="left" vertical="top" wrapText="1"/>
      <protection/>
    </xf>
    <xf numFmtId="0" fontId="0" fillId="0" borderId="26" xfId="56" applyFont="1" applyFill="1" applyBorder="1" applyAlignment="1">
      <alignment horizontal="left" vertical="top" wrapText="1"/>
      <protection/>
    </xf>
    <xf numFmtId="0" fontId="0" fillId="0" borderId="27" xfId="56" applyFont="1" applyFill="1" applyBorder="1" applyAlignment="1">
      <alignment horizontal="center" vertical="center"/>
      <protection/>
    </xf>
    <xf numFmtId="0" fontId="0" fillId="0" borderId="30" xfId="55" applyFont="1" applyFill="1" applyBorder="1" applyAlignment="1">
      <alignment horizontal="left" vertical="top" wrapText="1"/>
      <protection/>
    </xf>
    <xf numFmtId="0" fontId="0" fillId="0" borderId="0" xfId="56" applyFont="1" applyFill="1" applyBorder="1" applyAlignment="1">
      <alignment horizontal="left" vertical="top" wrapText="1"/>
      <protection/>
    </xf>
    <xf numFmtId="164" fontId="0" fillId="0" borderId="0" xfId="56" applyNumberFormat="1" applyFont="1" applyFill="1" applyBorder="1" applyAlignment="1">
      <alignment horizontal="justify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18" fillId="0" borderId="32" xfId="0" applyFont="1" applyBorder="1" applyAlignment="1">
      <alignment horizontal="center"/>
    </xf>
    <xf numFmtId="9" fontId="18" fillId="0" borderId="32" xfId="0" applyNumberFormat="1" applyFont="1" applyBorder="1" applyAlignment="1">
      <alignment horizontal="center" wrapText="1"/>
    </xf>
    <xf numFmtId="9" fontId="18" fillId="0" borderId="33" xfId="0" applyNumberFormat="1" applyFont="1" applyBorder="1" applyAlignment="1">
      <alignment horizont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64" fontId="18" fillId="0" borderId="0" xfId="55" applyNumberFormat="1" applyFont="1" applyFill="1" applyBorder="1" applyAlignment="1">
      <alignment horizontal="right" wrapText="1"/>
      <protection/>
    </xf>
    <xf numFmtId="164" fontId="18" fillId="0" borderId="0" xfId="55" applyNumberFormat="1" applyFont="1" applyFill="1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98"/>
  <sheetViews>
    <sheetView tabSelected="1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O12" sqref="O12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43.57421875" style="3" customWidth="1"/>
    <col min="6" max="6" width="5.00390625" style="4" customWidth="1"/>
    <col min="7" max="7" width="10.57421875" style="5" customWidth="1"/>
    <col min="8" max="8" width="11.00390625" style="5" customWidth="1"/>
    <col min="9" max="9" width="9.57421875" style="6" customWidth="1"/>
    <col min="10" max="10" width="9.8515625" style="6" customWidth="1"/>
    <col min="11" max="11" width="10.140625" style="6" customWidth="1"/>
    <col min="12" max="12" width="8.7109375" style="6" customWidth="1"/>
    <col min="13" max="13" width="7.421875" style="6" customWidth="1"/>
    <col min="14" max="91" width="9.140625" style="7" customWidth="1"/>
    <col min="92" max="238" width="9.140625" style="8" customWidth="1"/>
  </cols>
  <sheetData>
    <row r="1" spans="1:6" ht="12.75" customHeight="1">
      <c r="A1" s="331" t="s">
        <v>0</v>
      </c>
      <c r="B1" s="331"/>
      <c r="C1" s="331"/>
      <c r="D1" s="331"/>
      <c r="E1" s="331"/>
      <c r="F1" s="10"/>
    </row>
    <row r="2" spans="1:6" ht="12.75">
      <c r="A2" s="331" t="s">
        <v>1</v>
      </c>
      <c r="B2" s="331"/>
      <c r="C2" s="331"/>
      <c r="D2" s="331"/>
      <c r="E2" s="331"/>
      <c r="F2" s="10"/>
    </row>
    <row r="3" spans="1:6" ht="12.75" customHeight="1">
      <c r="A3" s="331" t="s">
        <v>2</v>
      </c>
      <c r="B3" s="331"/>
      <c r="C3" s="331"/>
      <c r="D3" s="331"/>
      <c r="E3" s="331"/>
      <c r="F3" s="10"/>
    </row>
    <row r="4" spans="1:6" ht="12.75" customHeight="1">
      <c r="A4" s="331" t="s">
        <v>3</v>
      </c>
      <c r="B4" s="331"/>
      <c r="C4" s="331"/>
      <c r="D4" s="331"/>
      <c r="E4" s="331"/>
      <c r="F4" s="10"/>
    </row>
    <row r="5" spans="1:12" ht="12.75" customHeight="1">
      <c r="A5" s="331" t="s">
        <v>4</v>
      </c>
      <c r="B5" s="331"/>
      <c r="C5" s="331"/>
      <c r="D5" s="331"/>
      <c r="E5" s="331"/>
      <c r="F5" s="11"/>
      <c r="G5" s="6"/>
      <c r="H5" s="6"/>
      <c r="L5" s="12" t="s">
        <v>5</v>
      </c>
    </row>
    <row r="6" spans="1:13" ht="18" customHeight="1">
      <c r="A6" s="332" t="s">
        <v>6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</row>
    <row r="7" spans="1:8" ht="12.75">
      <c r="A7" s="13"/>
      <c r="B7" s="13"/>
      <c r="C7" s="14"/>
      <c r="D7" s="13"/>
      <c r="E7" s="15"/>
      <c r="F7" s="11"/>
      <c r="G7" s="6"/>
      <c r="H7" s="6"/>
    </row>
    <row r="8" spans="1:13" ht="12.75">
      <c r="A8" s="16"/>
      <c r="B8" s="16"/>
      <c r="C8" s="14"/>
      <c r="D8" s="16"/>
      <c r="E8" s="17"/>
      <c r="F8" s="18"/>
      <c r="G8" s="19"/>
      <c r="H8" s="6"/>
      <c r="M8" s="6" t="s">
        <v>7</v>
      </c>
    </row>
    <row r="9" spans="1:95" ht="15" customHeight="1">
      <c r="A9" s="333"/>
      <c r="B9" s="333"/>
      <c r="C9" s="333"/>
      <c r="D9" s="334" t="s">
        <v>8</v>
      </c>
      <c r="E9" s="334"/>
      <c r="F9" s="334" t="s">
        <v>9</v>
      </c>
      <c r="G9" s="334" t="s">
        <v>10</v>
      </c>
      <c r="H9" s="334" t="s">
        <v>11</v>
      </c>
      <c r="I9" s="334" t="s">
        <v>12</v>
      </c>
      <c r="J9" s="335" t="s">
        <v>13</v>
      </c>
      <c r="K9" s="335" t="s">
        <v>14</v>
      </c>
      <c r="L9" s="336" t="s">
        <v>15</v>
      </c>
      <c r="M9" s="336"/>
      <c r="CN9" s="7"/>
      <c r="CO9" s="7"/>
      <c r="CP9" s="7"/>
      <c r="CQ9" s="7"/>
    </row>
    <row r="10" spans="1:95" ht="51.75" customHeight="1">
      <c r="A10" s="333"/>
      <c r="B10" s="333"/>
      <c r="C10" s="333"/>
      <c r="D10" s="334"/>
      <c r="E10" s="334"/>
      <c r="F10" s="334"/>
      <c r="G10" s="334"/>
      <c r="H10" s="334"/>
      <c r="I10" s="334"/>
      <c r="J10" s="335"/>
      <c r="K10" s="335"/>
      <c r="L10" s="20" t="s">
        <v>16</v>
      </c>
      <c r="M10" s="21" t="s">
        <v>17</v>
      </c>
      <c r="CN10" s="7"/>
      <c r="CO10" s="7"/>
      <c r="CP10" s="7"/>
      <c r="CQ10" s="7"/>
    </row>
    <row r="11" spans="1:91" s="29" customFormat="1" ht="12" customHeight="1">
      <c r="A11" s="22">
        <v>0</v>
      </c>
      <c r="B11" s="337">
        <v>1</v>
      </c>
      <c r="C11" s="337"/>
      <c r="D11" s="338">
        <v>2</v>
      </c>
      <c r="E11" s="338"/>
      <c r="F11" s="24">
        <v>3</v>
      </c>
      <c r="G11" s="25">
        <v>4</v>
      </c>
      <c r="H11" s="25">
        <v>5</v>
      </c>
      <c r="I11" s="25" t="s">
        <v>18</v>
      </c>
      <c r="J11" s="26">
        <v>7</v>
      </c>
      <c r="K11" s="26">
        <v>8</v>
      </c>
      <c r="L11" s="26">
        <v>9</v>
      </c>
      <c r="M11" s="27">
        <v>10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</row>
    <row r="12" spans="1:13" ht="13.5" customHeight="1">
      <c r="A12" s="30" t="s">
        <v>19</v>
      </c>
      <c r="B12" s="23"/>
      <c r="C12" s="31"/>
      <c r="D12" s="339" t="s">
        <v>20</v>
      </c>
      <c r="E12" s="339"/>
      <c r="F12" s="33">
        <v>1</v>
      </c>
      <c r="G12" s="34">
        <v>3707.228</v>
      </c>
      <c r="H12" s="34">
        <v>3888.29</v>
      </c>
      <c r="I12" s="34">
        <f>H12/G12*100</f>
        <v>104.88402655569067</v>
      </c>
      <c r="J12" s="35">
        <v>3888.29</v>
      </c>
      <c r="K12" s="35">
        <v>4091.855</v>
      </c>
      <c r="L12" s="35">
        <f>J12/H12*100</f>
        <v>100</v>
      </c>
      <c r="M12" s="36">
        <f>K12/J12*100</f>
        <v>105.23533481298976</v>
      </c>
    </row>
    <row r="13" spans="1:13" ht="15" customHeight="1">
      <c r="A13" s="340"/>
      <c r="B13" s="23">
        <v>1</v>
      </c>
      <c r="C13" s="31"/>
      <c r="D13" s="339" t="s">
        <v>21</v>
      </c>
      <c r="E13" s="339"/>
      <c r="F13" s="33">
        <v>2</v>
      </c>
      <c r="G13" s="34">
        <v>3698.345</v>
      </c>
      <c r="H13" s="34">
        <v>3881.29</v>
      </c>
      <c r="I13" s="34">
        <f>H13/G13*100</f>
        <v>104.94667209251706</v>
      </c>
      <c r="J13" s="35">
        <v>3881.29</v>
      </c>
      <c r="K13" s="35">
        <v>4074.855</v>
      </c>
      <c r="L13" s="35">
        <f>J13/H13*100</f>
        <v>100</v>
      </c>
      <c r="M13" s="36">
        <f>K13/J13*100</f>
        <v>104.98713056741444</v>
      </c>
    </row>
    <row r="14" spans="1:13" ht="15" customHeight="1">
      <c r="A14" s="340"/>
      <c r="B14" s="23"/>
      <c r="C14" s="31"/>
      <c r="D14" s="32" t="s">
        <v>22</v>
      </c>
      <c r="E14" s="37" t="s">
        <v>23</v>
      </c>
      <c r="F14" s="33">
        <v>3</v>
      </c>
      <c r="G14" s="34">
        <v>0</v>
      </c>
      <c r="H14" s="34">
        <v>0</v>
      </c>
      <c r="I14" s="34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30" customHeight="1">
      <c r="A15" s="340"/>
      <c r="B15" s="23"/>
      <c r="C15" s="31"/>
      <c r="D15" s="32" t="s">
        <v>24</v>
      </c>
      <c r="E15" s="37" t="s">
        <v>25</v>
      </c>
      <c r="F15" s="33">
        <v>4</v>
      </c>
      <c r="G15" s="34">
        <v>0</v>
      </c>
      <c r="H15" s="34">
        <v>0</v>
      </c>
      <c r="I15" s="34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16.5" customHeight="1">
      <c r="A16" s="340"/>
      <c r="B16" s="23">
        <v>2</v>
      </c>
      <c r="C16" s="31"/>
      <c r="D16" s="339" t="s">
        <v>26</v>
      </c>
      <c r="E16" s="339"/>
      <c r="F16" s="33">
        <v>5</v>
      </c>
      <c r="G16" s="34">
        <v>8.883</v>
      </c>
      <c r="H16" s="34">
        <v>7</v>
      </c>
      <c r="I16" s="34">
        <f>H16/G16*100</f>
        <v>78.80220646178093</v>
      </c>
      <c r="J16" s="35">
        <v>7</v>
      </c>
      <c r="K16" s="35">
        <v>7</v>
      </c>
      <c r="L16" s="35">
        <f>J16/H16*100</f>
        <v>100</v>
      </c>
      <c r="M16" s="36">
        <f>K16/J16*100</f>
        <v>100</v>
      </c>
    </row>
    <row r="17" spans="1:13" ht="17.25" customHeight="1">
      <c r="A17" s="340"/>
      <c r="B17" s="23">
        <v>3</v>
      </c>
      <c r="C17" s="31"/>
      <c r="D17" s="339" t="s">
        <v>27</v>
      </c>
      <c r="E17" s="339"/>
      <c r="F17" s="33">
        <v>6</v>
      </c>
      <c r="G17" s="34">
        <v>0</v>
      </c>
      <c r="H17" s="34">
        <v>0</v>
      </c>
      <c r="I17" s="34">
        <v>0</v>
      </c>
      <c r="J17" s="35">
        <v>0</v>
      </c>
      <c r="K17" s="35">
        <v>0</v>
      </c>
      <c r="L17" s="35">
        <v>0</v>
      </c>
      <c r="M17" s="36">
        <v>0</v>
      </c>
    </row>
    <row r="18" spans="1:13" ht="15.75" customHeight="1">
      <c r="A18" s="30" t="s">
        <v>28</v>
      </c>
      <c r="B18" s="23"/>
      <c r="C18" s="31"/>
      <c r="D18" s="339" t="s">
        <v>29</v>
      </c>
      <c r="E18" s="339"/>
      <c r="F18" s="33">
        <v>7</v>
      </c>
      <c r="G18" s="34">
        <v>3220.007</v>
      </c>
      <c r="H18" s="34">
        <v>3647.147</v>
      </c>
      <c r="I18" s="34">
        <f aca="true" t="shared" si="0" ref="I18:I25">H18/G18*100</f>
        <v>113.26518855393792</v>
      </c>
      <c r="J18" s="35">
        <v>3806.602</v>
      </c>
      <c r="K18" s="35">
        <v>3986.885</v>
      </c>
      <c r="L18" s="35">
        <f aca="true" t="shared" si="1" ref="L18:L25">J18/H18*100</f>
        <v>104.3720475209801</v>
      </c>
      <c r="M18" s="36">
        <f aca="true" t="shared" si="2" ref="M18:M25">K18/J18*100</f>
        <v>104.73606119053163</v>
      </c>
    </row>
    <row r="19" spans="1:13" ht="15" customHeight="1">
      <c r="A19" s="340"/>
      <c r="B19" s="23">
        <v>1</v>
      </c>
      <c r="C19" s="31"/>
      <c r="D19" s="339" t="s">
        <v>30</v>
      </c>
      <c r="E19" s="339"/>
      <c r="F19" s="33">
        <v>8</v>
      </c>
      <c r="G19" s="34">
        <v>3220.007</v>
      </c>
      <c r="H19" s="34">
        <v>3647.147</v>
      </c>
      <c r="I19" s="34">
        <f t="shared" si="0"/>
        <v>113.26518855393792</v>
      </c>
      <c r="J19" s="35">
        <v>3806.602</v>
      </c>
      <c r="K19" s="35">
        <v>3986.885</v>
      </c>
      <c r="L19" s="35">
        <f t="shared" si="1"/>
        <v>104.3720475209801</v>
      </c>
      <c r="M19" s="36">
        <f t="shared" si="2"/>
        <v>104.73606119053163</v>
      </c>
    </row>
    <row r="20" spans="1:13" ht="16.5" customHeight="1">
      <c r="A20" s="340"/>
      <c r="B20" s="337"/>
      <c r="C20" s="31" t="s">
        <v>31</v>
      </c>
      <c r="D20" s="339" t="s">
        <v>32</v>
      </c>
      <c r="E20" s="339"/>
      <c r="F20" s="33">
        <v>9</v>
      </c>
      <c r="G20" s="34">
        <v>491.324</v>
      </c>
      <c r="H20" s="34">
        <v>598.991</v>
      </c>
      <c r="I20" s="34">
        <f t="shared" si="0"/>
        <v>121.91364557807067</v>
      </c>
      <c r="J20" s="35">
        <v>614.385</v>
      </c>
      <c r="K20" s="35">
        <v>637.629</v>
      </c>
      <c r="L20" s="35">
        <f t="shared" si="1"/>
        <v>102.5699885307125</v>
      </c>
      <c r="M20" s="36">
        <f t="shared" si="2"/>
        <v>103.78329549061256</v>
      </c>
    </row>
    <row r="21" spans="1:13" ht="16.5" customHeight="1">
      <c r="A21" s="340"/>
      <c r="B21" s="337"/>
      <c r="C21" s="31" t="s">
        <v>33</v>
      </c>
      <c r="D21" s="339" t="s">
        <v>34</v>
      </c>
      <c r="E21" s="339"/>
      <c r="F21" s="33">
        <v>10</v>
      </c>
      <c r="G21" s="34">
        <v>42.65</v>
      </c>
      <c r="H21" s="34">
        <v>56.936</v>
      </c>
      <c r="I21" s="34">
        <f t="shared" si="0"/>
        <v>133.49589683470106</v>
      </c>
      <c r="J21" s="35">
        <v>51.436</v>
      </c>
      <c r="K21" s="35">
        <v>51.436</v>
      </c>
      <c r="L21" s="35">
        <f t="shared" si="1"/>
        <v>90.34003091190108</v>
      </c>
      <c r="M21" s="36">
        <f t="shared" si="2"/>
        <v>100</v>
      </c>
    </row>
    <row r="22" spans="1:13" ht="17.25" customHeight="1">
      <c r="A22" s="340"/>
      <c r="B22" s="337"/>
      <c r="C22" s="38" t="s">
        <v>35</v>
      </c>
      <c r="D22" s="339" t="s">
        <v>36</v>
      </c>
      <c r="E22" s="339"/>
      <c r="F22" s="33">
        <v>11</v>
      </c>
      <c r="G22" s="34">
        <v>2538.39</v>
      </c>
      <c r="H22" s="34">
        <v>2884.23</v>
      </c>
      <c r="I22" s="34">
        <f t="shared" si="0"/>
        <v>113.62438395991161</v>
      </c>
      <c r="J22" s="35">
        <v>3028.441</v>
      </c>
      <c r="K22" s="35">
        <v>3179.863</v>
      </c>
      <c r="L22" s="35">
        <f t="shared" si="1"/>
        <v>104.99998266435063</v>
      </c>
      <c r="M22" s="36">
        <f t="shared" si="2"/>
        <v>104.9999983489855</v>
      </c>
    </row>
    <row r="23" spans="1:13" ht="17.25" customHeight="1">
      <c r="A23" s="340"/>
      <c r="B23" s="337"/>
      <c r="C23" s="39"/>
      <c r="D23" s="40" t="s">
        <v>37</v>
      </c>
      <c r="E23" s="41" t="s">
        <v>38</v>
      </c>
      <c r="F23" s="33">
        <v>12</v>
      </c>
      <c r="G23" s="34">
        <v>1927.169</v>
      </c>
      <c r="H23" s="34">
        <v>2219.799</v>
      </c>
      <c r="I23" s="34">
        <f t="shared" si="0"/>
        <v>115.18444931399374</v>
      </c>
      <c r="J23" s="35">
        <v>2330.789</v>
      </c>
      <c r="K23" s="35">
        <v>2447.328</v>
      </c>
      <c r="L23" s="35">
        <f t="shared" si="1"/>
        <v>105.0000022524562</v>
      </c>
      <c r="M23" s="36">
        <f t="shared" si="2"/>
        <v>104.99998069323307</v>
      </c>
    </row>
    <row r="24" spans="1:13" ht="16.5" customHeight="1">
      <c r="A24" s="340"/>
      <c r="B24" s="337"/>
      <c r="C24" s="39"/>
      <c r="D24" s="42" t="s">
        <v>39</v>
      </c>
      <c r="E24" s="32" t="s">
        <v>40</v>
      </c>
      <c r="F24" s="33">
        <v>13</v>
      </c>
      <c r="G24" s="34">
        <v>1743.562</v>
      </c>
      <c r="H24" s="34">
        <v>1912.092</v>
      </c>
      <c r="I24" s="34">
        <f t="shared" si="0"/>
        <v>109.66584497712155</v>
      </c>
      <c r="J24" s="35">
        <v>2007.697</v>
      </c>
      <c r="K24" s="35">
        <v>2108.081</v>
      </c>
      <c r="L24" s="35">
        <f t="shared" si="1"/>
        <v>105.0000209194955</v>
      </c>
      <c r="M24" s="36">
        <f t="shared" si="2"/>
        <v>104.99995766293422</v>
      </c>
    </row>
    <row r="25" spans="1:13" ht="16.5" customHeight="1">
      <c r="A25" s="340"/>
      <c r="B25" s="337"/>
      <c r="C25" s="39"/>
      <c r="D25" s="42" t="s">
        <v>41</v>
      </c>
      <c r="E25" s="32" t="s">
        <v>42</v>
      </c>
      <c r="F25" s="33">
        <v>14</v>
      </c>
      <c r="G25" s="34">
        <v>183.607</v>
      </c>
      <c r="H25" s="34">
        <v>307.707</v>
      </c>
      <c r="I25" s="34">
        <f t="shared" si="0"/>
        <v>167.5900156312123</v>
      </c>
      <c r="J25" s="35">
        <v>323.092</v>
      </c>
      <c r="K25" s="35">
        <v>339.247</v>
      </c>
      <c r="L25" s="35">
        <f t="shared" si="1"/>
        <v>104.9998862554313</v>
      </c>
      <c r="M25" s="36">
        <f t="shared" si="2"/>
        <v>105.0001238037463</v>
      </c>
    </row>
    <row r="26" spans="1:13" ht="15.75" customHeight="1">
      <c r="A26" s="340"/>
      <c r="B26" s="337"/>
      <c r="C26" s="39"/>
      <c r="D26" s="42" t="s">
        <v>43</v>
      </c>
      <c r="E26" s="32" t="s">
        <v>44</v>
      </c>
      <c r="F26" s="33">
        <v>15</v>
      </c>
      <c r="G26" s="34">
        <v>0</v>
      </c>
      <c r="H26" s="34">
        <v>0</v>
      </c>
      <c r="I26" s="34">
        <v>0</v>
      </c>
      <c r="J26" s="35">
        <v>0</v>
      </c>
      <c r="K26" s="35">
        <v>0</v>
      </c>
      <c r="L26" s="35">
        <v>0</v>
      </c>
      <c r="M26" s="36">
        <v>0</v>
      </c>
    </row>
    <row r="27" spans="1:13" ht="25.5">
      <c r="A27" s="340"/>
      <c r="B27" s="337"/>
      <c r="C27" s="39"/>
      <c r="D27" s="42"/>
      <c r="E27" s="32" t="s">
        <v>45</v>
      </c>
      <c r="F27" s="33">
        <v>16</v>
      </c>
      <c r="G27" s="34">
        <v>0</v>
      </c>
      <c r="H27" s="34">
        <v>0</v>
      </c>
      <c r="I27" s="34">
        <v>0</v>
      </c>
      <c r="J27" s="35">
        <v>0</v>
      </c>
      <c r="K27" s="35">
        <v>0</v>
      </c>
      <c r="L27" s="35">
        <v>0</v>
      </c>
      <c r="M27" s="36">
        <v>0</v>
      </c>
    </row>
    <row r="28" spans="1:13" ht="36.75" customHeight="1">
      <c r="A28" s="340"/>
      <c r="B28" s="337"/>
      <c r="C28" s="39"/>
      <c r="D28" s="42" t="s">
        <v>46</v>
      </c>
      <c r="E28" s="32" t="s">
        <v>47</v>
      </c>
      <c r="F28" s="33">
        <v>17</v>
      </c>
      <c r="G28" s="34">
        <v>80.946</v>
      </c>
      <c r="H28" s="34">
        <v>99.96</v>
      </c>
      <c r="I28" s="34">
        <f>H28/G28*100</f>
        <v>123.48973389667186</v>
      </c>
      <c r="J28" s="35">
        <v>104.958</v>
      </c>
      <c r="K28" s="35">
        <v>110.206</v>
      </c>
      <c r="L28" s="35">
        <f>J28/H28*100</f>
        <v>105</v>
      </c>
      <c r="M28" s="36">
        <f>K28/J28*100</f>
        <v>105.00009527620573</v>
      </c>
    </row>
    <row r="29" spans="1:13" ht="25.5">
      <c r="A29" s="340"/>
      <c r="B29" s="337"/>
      <c r="C29" s="39"/>
      <c r="D29" s="42" t="s">
        <v>48</v>
      </c>
      <c r="E29" s="32" t="s">
        <v>49</v>
      </c>
      <c r="F29" s="33">
        <v>18</v>
      </c>
      <c r="G29" s="34">
        <v>530.274</v>
      </c>
      <c r="H29" s="34">
        <v>564.471</v>
      </c>
      <c r="I29" s="34">
        <f>H29/G29*100</f>
        <v>106.44893017572048</v>
      </c>
      <c r="J29" s="35">
        <v>592.694</v>
      </c>
      <c r="K29" s="35">
        <v>622.329</v>
      </c>
      <c r="L29" s="35">
        <f>J29/H29*100</f>
        <v>104.99990256363922</v>
      </c>
      <c r="M29" s="36">
        <f>K29/J29*100</f>
        <v>105.00005061633829</v>
      </c>
    </row>
    <row r="30" spans="1:13" ht="15" customHeight="1">
      <c r="A30" s="340"/>
      <c r="B30" s="337"/>
      <c r="C30" s="31" t="s">
        <v>50</v>
      </c>
      <c r="D30" s="339" t="s">
        <v>51</v>
      </c>
      <c r="E30" s="339"/>
      <c r="F30" s="33">
        <v>19</v>
      </c>
      <c r="G30" s="34">
        <v>147.643</v>
      </c>
      <c r="H30" s="34">
        <v>106.99</v>
      </c>
      <c r="I30" s="34">
        <f>H30/G30*100</f>
        <v>72.46533868859343</v>
      </c>
      <c r="J30" s="35">
        <v>112.34</v>
      </c>
      <c r="K30" s="35">
        <v>117.956</v>
      </c>
      <c r="L30" s="35">
        <f>J30/H30*100</f>
        <v>105.00046733339565</v>
      </c>
      <c r="M30" s="36">
        <f>K30/J30*100</f>
        <v>104.99910984511305</v>
      </c>
    </row>
    <row r="31" spans="1:13" ht="17.25" customHeight="1">
      <c r="A31" s="340"/>
      <c r="B31" s="23">
        <v>2</v>
      </c>
      <c r="C31" s="31"/>
      <c r="D31" s="339" t="s">
        <v>52</v>
      </c>
      <c r="E31" s="339"/>
      <c r="F31" s="33">
        <v>20</v>
      </c>
      <c r="G31" s="34">
        <v>0</v>
      </c>
      <c r="H31" s="34">
        <v>0</v>
      </c>
      <c r="I31" s="34">
        <v>0</v>
      </c>
      <c r="J31" s="35">
        <v>0</v>
      </c>
      <c r="K31" s="35">
        <v>0</v>
      </c>
      <c r="L31" s="35">
        <v>0</v>
      </c>
      <c r="M31" s="36">
        <v>0</v>
      </c>
    </row>
    <row r="32" spans="1:13" ht="15.75" customHeight="1">
      <c r="A32" s="340"/>
      <c r="B32" s="23">
        <v>3</v>
      </c>
      <c r="C32" s="31"/>
      <c r="D32" s="339" t="s">
        <v>53</v>
      </c>
      <c r="E32" s="339"/>
      <c r="F32" s="33">
        <v>21</v>
      </c>
      <c r="G32" s="34">
        <v>0</v>
      </c>
      <c r="H32" s="34">
        <v>0</v>
      </c>
      <c r="I32" s="34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15.75" customHeight="1">
      <c r="A33" s="30" t="s">
        <v>54</v>
      </c>
      <c r="B33" s="23"/>
      <c r="C33" s="31"/>
      <c r="D33" s="339" t="s">
        <v>55</v>
      </c>
      <c r="E33" s="339"/>
      <c r="F33" s="33">
        <v>22</v>
      </c>
      <c r="G33" s="34">
        <v>487.221</v>
      </c>
      <c r="H33" s="34">
        <f>H12-H18</f>
        <v>241.14300000000003</v>
      </c>
      <c r="I33" s="34">
        <f>H33/G33*100</f>
        <v>49.49355631222792</v>
      </c>
      <c r="J33" s="35">
        <v>81.688</v>
      </c>
      <c r="K33" s="35">
        <v>94.969</v>
      </c>
      <c r="L33" s="35">
        <f>J33/H33*100</f>
        <v>33.87533538191032</v>
      </c>
      <c r="M33" s="36">
        <f>K33/J33*100</f>
        <v>116.2582019390853</v>
      </c>
    </row>
    <row r="34" spans="1:13" ht="15.75" customHeight="1">
      <c r="A34" s="30" t="s">
        <v>56</v>
      </c>
      <c r="B34" s="23"/>
      <c r="C34" s="31"/>
      <c r="D34" s="339" t="s">
        <v>57</v>
      </c>
      <c r="E34" s="339"/>
      <c r="F34" s="33">
        <v>23</v>
      </c>
      <c r="G34" s="34">
        <v>90.678</v>
      </c>
      <c r="H34" s="34">
        <v>43.463</v>
      </c>
      <c r="I34" s="34">
        <f>H34/G34*100</f>
        <v>47.93114096032114</v>
      </c>
      <c r="J34" s="35">
        <v>16.27</v>
      </c>
      <c r="K34" s="35">
        <v>18.715</v>
      </c>
      <c r="L34" s="35">
        <f>J34/H34*100</f>
        <v>37.434139382923405</v>
      </c>
      <c r="M34" s="36">
        <f>K34/J34*100</f>
        <v>115.02765826674862</v>
      </c>
    </row>
    <row r="35" spans="1:91" s="3" customFormat="1" ht="29.25" customHeight="1">
      <c r="A35" s="30" t="s">
        <v>58</v>
      </c>
      <c r="B35" s="23"/>
      <c r="C35" s="31"/>
      <c r="D35" s="339" t="s">
        <v>59</v>
      </c>
      <c r="E35" s="339"/>
      <c r="F35" s="33">
        <v>24</v>
      </c>
      <c r="G35" s="34">
        <f>G33-G34</f>
        <v>396.543</v>
      </c>
      <c r="H35" s="34">
        <f>H33-H34</f>
        <v>197.68000000000004</v>
      </c>
      <c r="I35" s="34">
        <f>H35/G35*100</f>
        <v>49.850835848823465</v>
      </c>
      <c r="J35" s="34">
        <v>65.418</v>
      </c>
      <c r="K35" s="34">
        <v>76.254</v>
      </c>
      <c r="L35" s="35">
        <f>J35/H35*100</f>
        <v>33.092877377579924</v>
      </c>
      <c r="M35" s="36">
        <f>K35/J35*100</f>
        <v>116.5642483720077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</row>
    <row r="36" spans="1:13" ht="15.75" customHeight="1">
      <c r="A36" s="340"/>
      <c r="B36" s="23">
        <v>1</v>
      </c>
      <c r="C36" s="31"/>
      <c r="D36" s="339" t="s">
        <v>60</v>
      </c>
      <c r="E36" s="339"/>
      <c r="F36" s="33">
        <v>25</v>
      </c>
      <c r="G36" s="34">
        <v>0</v>
      </c>
      <c r="H36" s="34">
        <v>0</v>
      </c>
      <c r="I36" s="34">
        <v>0</v>
      </c>
      <c r="J36" s="35">
        <v>0</v>
      </c>
      <c r="K36" s="35">
        <v>0</v>
      </c>
      <c r="L36" s="35">
        <v>0</v>
      </c>
      <c r="M36" s="36">
        <v>0</v>
      </c>
    </row>
    <row r="37" spans="1:13" ht="27.75" customHeight="1">
      <c r="A37" s="340"/>
      <c r="B37" s="23">
        <v>2</v>
      </c>
      <c r="C37" s="31"/>
      <c r="D37" s="339" t="s">
        <v>61</v>
      </c>
      <c r="E37" s="339"/>
      <c r="F37" s="33">
        <v>26</v>
      </c>
      <c r="G37" s="34">
        <v>0</v>
      </c>
      <c r="H37" s="34">
        <v>0</v>
      </c>
      <c r="I37" s="34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15.75" customHeight="1">
      <c r="A38" s="340"/>
      <c r="B38" s="23">
        <v>3</v>
      </c>
      <c r="C38" s="31"/>
      <c r="D38" s="339" t="s">
        <v>62</v>
      </c>
      <c r="E38" s="339"/>
      <c r="F38" s="33">
        <v>27</v>
      </c>
      <c r="G38" s="34">
        <v>0</v>
      </c>
      <c r="H38" s="34">
        <v>0</v>
      </c>
      <c r="I38" s="34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78.75" customHeight="1">
      <c r="A39" s="340"/>
      <c r="B39" s="23">
        <v>4</v>
      </c>
      <c r="C39" s="31"/>
      <c r="D39" s="339" t="s">
        <v>63</v>
      </c>
      <c r="E39" s="339"/>
      <c r="F39" s="33">
        <v>28</v>
      </c>
      <c r="G39" s="34">
        <v>0</v>
      </c>
      <c r="H39" s="34">
        <v>0</v>
      </c>
      <c r="I39" s="34">
        <v>0</v>
      </c>
      <c r="J39" s="35">
        <v>0</v>
      </c>
      <c r="K39" s="35">
        <v>0</v>
      </c>
      <c r="L39" s="35">
        <v>0</v>
      </c>
      <c r="M39" s="36">
        <v>0</v>
      </c>
    </row>
    <row r="40" spans="1:13" ht="16.5" customHeight="1">
      <c r="A40" s="340"/>
      <c r="B40" s="23">
        <v>5</v>
      </c>
      <c r="C40" s="31"/>
      <c r="D40" s="339" t="s">
        <v>64</v>
      </c>
      <c r="E40" s="339"/>
      <c r="F40" s="33">
        <v>29</v>
      </c>
      <c r="G40" s="34">
        <v>0</v>
      </c>
      <c r="H40" s="34">
        <v>0</v>
      </c>
      <c r="I40" s="34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27.75" customHeight="1">
      <c r="A41" s="340"/>
      <c r="B41" s="23">
        <v>6</v>
      </c>
      <c r="C41" s="31"/>
      <c r="D41" s="339" t="s">
        <v>65</v>
      </c>
      <c r="E41" s="339"/>
      <c r="F41" s="33">
        <v>30</v>
      </c>
      <c r="G41" s="34">
        <v>396.543</v>
      </c>
      <c r="H41" s="34">
        <v>197.68</v>
      </c>
      <c r="I41" s="34">
        <f>H41/G41*100</f>
        <v>49.85083584882346</v>
      </c>
      <c r="J41" s="35">
        <v>65.418</v>
      </c>
      <c r="K41" s="35">
        <v>76.254</v>
      </c>
      <c r="L41" s="35">
        <f>J41/H41*100</f>
        <v>33.092877377579924</v>
      </c>
      <c r="M41" s="36">
        <f>K41/J41*100</f>
        <v>116.5642483720077</v>
      </c>
    </row>
    <row r="42" spans="1:13" ht="66" customHeight="1">
      <c r="A42" s="340"/>
      <c r="B42" s="23">
        <v>7</v>
      </c>
      <c r="C42" s="31"/>
      <c r="D42" s="339" t="s">
        <v>66</v>
      </c>
      <c r="E42" s="339"/>
      <c r="F42" s="33">
        <v>31</v>
      </c>
      <c r="G42" s="34">
        <v>39.654</v>
      </c>
      <c r="H42" s="34">
        <v>19.768</v>
      </c>
      <c r="I42" s="34">
        <f>H42/G42*100</f>
        <v>49.85121299238412</v>
      </c>
      <c r="J42" s="35">
        <v>6.542</v>
      </c>
      <c r="K42" s="35">
        <v>7.625</v>
      </c>
      <c r="L42" s="35">
        <f>J42/H42*100</f>
        <v>33.093889113719136</v>
      </c>
      <c r="M42" s="36">
        <f>K42/J42*100</f>
        <v>116.55457046774687</v>
      </c>
    </row>
    <row r="43" spans="1:13" ht="66.75" customHeight="1">
      <c r="A43" s="340"/>
      <c r="B43" s="23">
        <v>8</v>
      </c>
      <c r="C43" s="31"/>
      <c r="D43" s="339" t="s">
        <v>67</v>
      </c>
      <c r="E43" s="339"/>
      <c r="F43" s="33">
        <v>32</v>
      </c>
      <c r="G43" s="34">
        <v>178.444</v>
      </c>
      <c r="H43" s="34">
        <v>88.956</v>
      </c>
      <c r="I43" s="34">
        <f>H43/G43*100</f>
        <v>49.85093362623569</v>
      </c>
      <c r="J43" s="35">
        <v>29.438</v>
      </c>
      <c r="K43" s="35">
        <v>34.314</v>
      </c>
      <c r="L43" s="35">
        <f>J43/H43*100</f>
        <v>33.092764962453344</v>
      </c>
      <c r="M43" s="36">
        <f>K43/J43*100</f>
        <v>116.56362524628032</v>
      </c>
    </row>
    <row r="44" spans="1:13" ht="18" customHeight="1">
      <c r="A44" s="340"/>
      <c r="B44" s="23"/>
      <c r="C44" s="31" t="s">
        <v>22</v>
      </c>
      <c r="D44" s="339" t="s">
        <v>68</v>
      </c>
      <c r="E44" s="339"/>
      <c r="F44" s="33">
        <v>33</v>
      </c>
      <c r="G44" s="34">
        <v>0</v>
      </c>
      <c r="H44" s="34">
        <v>0</v>
      </c>
      <c r="I44" s="34">
        <v>0</v>
      </c>
      <c r="J44" s="35">
        <v>0</v>
      </c>
      <c r="K44" s="35">
        <v>0</v>
      </c>
      <c r="L44" s="35">
        <v>0</v>
      </c>
      <c r="M44" s="36">
        <v>0</v>
      </c>
    </row>
    <row r="45" spans="1:13" ht="18" customHeight="1">
      <c r="A45" s="340"/>
      <c r="B45" s="23"/>
      <c r="C45" s="31" t="s">
        <v>24</v>
      </c>
      <c r="D45" s="339" t="s">
        <v>69</v>
      </c>
      <c r="E45" s="339"/>
      <c r="F45" s="33" t="s">
        <v>70</v>
      </c>
      <c r="G45" s="34">
        <v>178.444</v>
      </c>
      <c r="H45" s="34">
        <v>88.956</v>
      </c>
      <c r="I45" s="34">
        <f>H45/G45*100</f>
        <v>49.85093362623569</v>
      </c>
      <c r="J45" s="35">
        <v>29.438</v>
      </c>
      <c r="K45" s="35">
        <v>34.314</v>
      </c>
      <c r="L45" s="35">
        <f>J45/H45*100</f>
        <v>33.092764962453344</v>
      </c>
      <c r="M45" s="36">
        <f>K45/J45*100</f>
        <v>116.56362524628032</v>
      </c>
    </row>
    <row r="46" spans="1:13" ht="18.75" customHeight="1">
      <c r="A46" s="340"/>
      <c r="B46" s="23"/>
      <c r="C46" s="31" t="s">
        <v>71</v>
      </c>
      <c r="D46" s="339" t="s">
        <v>72</v>
      </c>
      <c r="E46" s="339"/>
      <c r="F46" s="33">
        <v>34</v>
      </c>
      <c r="G46" s="34">
        <v>0</v>
      </c>
      <c r="H46" s="34">
        <v>0</v>
      </c>
      <c r="I46" s="34">
        <v>0</v>
      </c>
      <c r="J46" s="35">
        <v>0</v>
      </c>
      <c r="K46" s="35">
        <v>0</v>
      </c>
      <c r="L46" s="35">
        <v>0</v>
      </c>
      <c r="M46" s="36">
        <v>0</v>
      </c>
    </row>
    <row r="47" spans="1:13" ht="42" customHeight="1">
      <c r="A47" s="340"/>
      <c r="B47" s="23">
        <v>9</v>
      </c>
      <c r="C47" s="31"/>
      <c r="D47" s="339" t="s">
        <v>73</v>
      </c>
      <c r="E47" s="339"/>
      <c r="F47" s="33">
        <v>35</v>
      </c>
      <c r="G47" s="34">
        <v>178.445</v>
      </c>
      <c r="H47" s="34">
        <v>88.956</v>
      </c>
      <c r="I47" s="34">
        <f>H47/G47*100</f>
        <v>49.85065426321837</v>
      </c>
      <c r="J47" s="35">
        <v>29.438</v>
      </c>
      <c r="K47" s="35">
        <v>34.314</v>
      </c>
      <c r="L47" s="35">
        <f>J47/H47*100</f>
        <v>33.092764962453344</v>
      </c>
      <c r="M47" s="36">
        <f>K47/J47*100</f>
        <v>116.56362524628032</v>
      </c>
    </row>
    <row r="48" spans="1:13" ht="20.25" customHeight="1">
      <c r="A48" s="30" t="s">
        <v>74</v>
      </c>
      <c r="B48" s="23"/>
      <c r="C48" s="31"/>
      <c r="D48" s="339" t="s">
        <v>75</v>
      </c>
      <c r="E48" s="339"/>
      <c r="F48" s="33">
        <v>36</v>
      </c>
      <c r="G48" s="34">
        <v>0</v>
      </c>
      <c r="H48" s="34">
        <v>0</v>
      </c>
      <c r="I48" s="34">
        <v>0</v>
      </c>
      <c r="J48" s="35">
        <v>0</v>
      </c>
      <c r="K48" s="35">
        <v>0</v>
      </c>
      <c r="L48" s="35">
        <v>0</v>
      </c>
      <c r="M48" s="36">
        <v>0</v>
      </c>
    </row>
    <row r="49" spans="1:13" ht="29.25" customHeight="1">
      <c r="A49" s="30" t="s">
        <v>76</v>
      </c>
      <c r="B49" s="23"/>
      <c r="C49" s="31"/>
      <c r="D49" s="339" t="s">
        <v>77</v>
      </c>
      <c r="E49" s="339"/>
      <c r="F49" s="33">
        <v>37</v>
      </c>
      <c r="G49" s="34">
        <v>0</v>
      </c>
      <c r="H49" s="34">
        <v>0</v>
      </c>
      <c r="I49" s="34">
        <v>0</v>
      </c>
      <c r="J49" s="35">
        <v>0</v>
      </c>
      <c r="K49" s="35">
        <v>0</v>
      </c>
      <c r="L49" s="35">
        <v>0</v>
      </c>
      <c r="M49" s="36">
        <v>0</v>
      </c>
    </row>
    <row r="50" spans="1:13" ht="15.75" customHeight="1">
      <c r="A50" s="30"/>
      <c r="B50" s="23"/>
      <c r="C50" s="31" t="s">
        <v>22</v>
      </c>
      <c r="D50" s="339" t="s">
        <v>78</v>
      </c>
      <c r="E50" s="339"/>
      <c r="F50" s="33">
        <v>38</v>
      </c>
      <c r="G50" s="34">
        <v>0</v>
      </c>
      <c r="H50" s="34">
        <v>0</v>
      </c>
      <c r="I50" s="34">
        <v>0</v>
      </c>
      <c r="J50" s="35">
        <v>0</v>
      </c>
      <c r="K50" s="35">
        <v>0</v>
      </c>
      <c r="L50" s="35">
        <v>0</v>
      </c>
      <c r="M50" s="36">
        <v>0</v>
      </c>
    </row>
    <row r="51" spans="1:13" ht="15.75" customHeight="1">
      <c r="A51" s="30"/>
      <c r="B51" s="23"/>
      <c r="C51" s="31" t="s">
        <v>24</v>
      </c>
      <c r="D51" s="339" t="s">
        <v>79</v>
      </c>
      <c r="E51" s="339"/>
      <c r="F51" s="33">
        <v>39</v>
      </c>
      <c r="G51" s="34">
        <v>0</v>
      </c>
      <c r="H51" s="34">
        <v>0</v>
      </c>
      <c r="I51" s="34">
        <v>0</v>
      </c>
      <c r="J51" s="35">
        <v>0</v>
      </c>
      <c r="K51" s="35">
        <v>0</v>
      </c>
      <c r="L51" s="35">
        <v>0</v>
      </c>
      <c r="M51" s="36">
        <v>0</v>
      </c>
    </row>
    <row r="52" spans="1:13" ht="15.75" customHeight="1">
      <c r="A52" s="30"/>
      <c r="B52" s="23"/>
      <c r="C52" s="31" t="s">
        <v>71</v>
      </c>
      <c r="D52" s="339" t="s">
        <v>80</v>
      </c>
      <c r="E52" s="339"/>
      <c r="F52" s="33">
        <v>40</v>
      </c>
      <c r="G52" s="34">
        <v>0</v>
      </c>
      <c r="H52" s="34">
        <v>0</v>
      </c>
      <c r="I52" s="34">
        <v>0</v>
      </c>
      <c r="J52" s="35">
        <v>0</v>
      </c>
      <c r="K52" s="35">
        <v>0</v>
      </c>
      <c r="L52" s="35">
        <v>0</v>
      </c>
      <c r="M52" s="36">
        <v>0</v>
      </c>
    </row>
    <row r="53" spans="1:13" ht="15.75" customHeight="1">
      <c r="A53" s="30"/>
      <c r="B53" s="23"/>
      <c r="C53" s="31" t="s">
        <v>81</v>
      </c>
      <c r="D53" s="339" t="s">
        <v>82</v>
      </c>
      <c r="E53" s="339"/>
      <c r="F53" s="33">
        <v>41</v>
      </c>
      <c r="G53" s="34">
        <v>0</v>
      </c>
      <c r="H53" s="34">
        <v>0</v>
      </c>
      <c r="I53" s="34">
        <v>0</v>
      </c>
      <c r="J53" s="35">
        <v>0</v>
      </c>
      <c r="K53" s="35">
        <v>0</v>
      </c>
      <c r="L53" s="35">
        <v>0</v>
      </c>
      <c r="M53" s="36">
        <v>0</v>
      </c>
    </row>
    <row r="54" spans="1:13" ht="15.75" customHeight="1">
      <c r="A54" s="30"/>
      <c r="B54" s="23"/>
      <c r="C54" s="31" t="s">
        <v>83</v>
      </c>
      <c r="D54" s="339" t="s">
        <v>84</v>
      </c>
      <c r="E54" s="339"/>
      <c r="F54" s="33">
        <v>42</v>
      </c>
      <c r="G54" s="34">
        <v>0</v>
      </c>
      <c r="H54" s="34">
        <v>0</v>
      </c>
      <c r="I54" s="34">
        <v>0</v>
      </c>
      <c r="J54" s="35">
        <v>0</v>
      </c>
      <c r="K54" s="35">
        <v>0</v>
      </c>
      <c r="L54" s="35">
        <v>0</v>
      </c>
      <c r="M54" s="36">
        <v>0</v>
      </c>
    </row>
    <row r="55" spans="1:13" ht="18.75" customHeight="1">
      <c r="A55" s="30" t="s">
        <v>85</v>
      </c>
      <c r="B55" s="23"/>
      <c r="C55" s="31"/>
      <c r="D55" s="339" t="s">
        <v>86</v>
      </c>
      <c r="E55" s="339"/>
      <c r="F55" s="33">
        <v>43</v>
      </c>
      <c r="G55" s="34">
        <v>0</v>
      </c>
      <c r="H55" s="34">
        <v>0</v>
      </c>
      <c r="I55" s="34">
        <v>0</v>
      </c>
      <c r="J55" s="35">
        <v>0</v>
      </c>
      <c r="K55" s="35">
        <v>0</v>
      </c>
      <c r="L55" s="35">
        <v>0</v>
      </c>
      <c r="M55" s="36">
        <v>0</v>
      </c>
    </row>
    <row r="56" spans="1:13" ht="15.75" customHeight="1">
      <c r="A56" s="30"/>
      <c r="B56" s="23">
        <v>1</v>
      </c>
      <c r="C56" s="31"/>
      <c r="D56" s="339" t="s">
        <v>87</v>
      </c>
      <c r="E56" s="339"/>
      <c r="F56" s="33">
        <v>44</v>
      </c>
      <c r="G56" s="34">
        <v>0</v>
      </c>
      <c r="H56" s="34">
        <v>0</v>
      </c>
      <c r="I56" s="34">
        <v>0</v>
      </c>
      <c r="J56" s="35">
        <v>0</v>
      </c>
      <c r="K56" s="35">
        <v>0</v>
      </c>
      <c r="L56" s="35">
        <v>0</v>
      </c>
      <c r="M56" s="36">
        <v>0</v>
      </c>
    </row>
    <row r="57" spans="1:13" ht="29.25" customHeight="1">
      <c r="A57" s="30"/>
      <c r="B57" s="23"/>
      <c r="C57" s="31"/>
      <c r="D57" s="32"/>
      <c r="E57" s="32" t="s">
        <v>88</v>
      </c>
      <c r="F57" s="33">
        <v>45</v>
      </c>
      <c r="G57" s="34">
        <v>0</v>
      </c>
      <c r="H57" s="34">
        <v>0</v>
      </c>
      <c r="I57" s="34">
        <v>0</v>
      </c>
      <c r="J57" s="35">
        <v>0</v>
      </c>
      <c r="K57" s="35">
        <v>0</v>
      </c>
      <c r="L57" s="35">
        <v>0</v>
      </c>
      <c r="M57" s="36">
        <v>0</v>
      </c>
    </row>
    <row r="58" spans="1:13" ht="15.75" customHeight="1">
      <c r="A58" s="30" t="s">
        <v>89</v>
      </c>
      <c r="B58" s="23"/>
      <c r="C58" s="31"/>
      <c r="D58" s="339" t="s">
        <v>90</v>
      </c>
      <c r="E58" s="339"/>
      <c r="F58" s="33">
        <v>46</v>
      </c>
      <c r="G58" s="34">
        <v>0</v>
      </c>
      <c r="H58" s="34">
        <v>0</v>
      </c>
      <c r="I58" s="34">
        <v>0</v>
      </c>
      <c r="J58" s="35">
        <v>0</v>
      </c>
      <c r="K58" s="35">
        <v>0</v>
      </c>
      <c r="L58" s="35">
        <v>0</v>
      </c>
      <c r="M58" s="36">
        <v>0</v>
      </c>
    </row>
    <row r="59" spans="1:13" ht="15" customHeight="1">
      <c r="A59" s="30" t="s">
        <v>91</v>
      </c>
      <c r="B59" s="44"/>
      <c r="C59" s="31"/>
      <c r="D59" s="339" t="s">
        <v>92</v>
      </c>
      <c r="E59" s="339"/>
      <c r="F59" s="33">
        <v>47</v>
      </c>
      <c r="G59" s="34"/>
      <c r="H59" s="34"/>
      <c r="I59" s="34"/>
      <c r="J59" s="35"/>
      <c r="K59" s="35"/>
      <c r="L59" s="35"/>
      <c r="M59" s="36"/>
    </row>
    <row r="60" spans="1:13" ht="18.75" customHeight="1">
      <c r="A60" s="341"/>
      <c r="B60" s="23">
        <v>1</v>
      </c>
      <c r="C60" s="31"/>
      <c r="D60" s="339" t="s">
        <v>93</v>
      </c>
      <c r="E60" s="339"/>
      <c r="F60" s="33">
        <v>48</v>
      </c>
      <c r="G60" s="34">
        <v>125</v>
      </c>
      <c r="H60" s="34">
        <v>125</v>
      </c>
      <c r="I60" s="34">
        <f>H60/G60*100</f>
        <v>100</v>
      </c>
      <c r="J60" s="35">
        <v>130</v>
      </c>
      <c r="K60" s="35">
        <v>130</v>
      </c>
      <c r="L60" s="35">
        <f>J61/H61*100</f>
        <v>102.4</v>
      </c>
      <c r="M60" s="36">
        <f>K61/J61*100</f>
        <v>100</v>
      </c>
    </row>
    <row r="61" spans="1:13" ht="15.75" customHeight="1">
      <c r="A61" s="341"/>
      <c r="B61" s="23">
        <v>2</v>
      </c>
      <c r="C61" s="31"/>
      <c r="D61" s="339" t="s">
        <v>94</v>
      </c>
      <c r="E61" s="339"/>
      <c r="F61" s="33">
        <v>49</v>
      </c>
      <c r="G61" s="34">
        <v>119</v>
      </c>
      <c r="H61" s="34">
        <v>125</v>
      </c>
      <c r="I61" s="34">
        <f>H61/G61*100</f>
        <v>105.0420168067227</v>
      </c>
      <c r="J61" s="35">
        <v>128</v>
      </c>
      <c r="K61" s="35">
        <v>128</v>
      </c>
      <c r="L61" s="35">
        <f>J62/H62*100</f>
        <v>102.5390812411394</v>
      </c>
      <c r="M61" s="36">
        <f>K62/J62*100</f>
        <v>104.99999670497897</v>
      </c>
    </row>
    <row r="62" spans="1:13" ht="39.75" customHeight="1">
      <c r="A62" s="341"/>
      <c r="B62" s="23">
        <v>3</v>
      </c>
      <c r="C62" s="31"/>
      <c r="D62" s="339" t="s">
        <v>95</v>
      </c>
      <c r="E62" s="339"/>
      <c r="F62" s="33">
        <v>50</v>
      </c>
      <c r="G62" s="34">
        <f>(G23/G61)/12*1000</f>
        <v>1349.5581232492998</v>
      </c>
      <c r="H62" s="34">
        <f>(H23/H61)/12*1000</f>
        <v>1479.8660000000002</v>
      </c>
      <c r="I62" s="34">
        <f>H62/G62*100</f>
        <v>109.65559574692205</v>
      </c>
      <c r="J62" s="35">
        <v>1517.441</v>
      </c>
      <c r="K62" s="35">
        <v>1593.313</v>
      </c>
      <c r="L62" s="35">
        <f>J63/H63*100</f>
        <v>102.53905146823479</v>
      </c>
      <c r="M62" s="36">
        <f>K63/J63*100</f>
        <v>105.00002295167754</v>
      </c>
    </row>
    <row r="63" spans="1:13" ht="42.75" customHeight="1">
      <c r="A63" s="341"/>
      <c r="B63" s="23">
        <v>4</v>
      </c>
      <c r="C63" s="31"/>
      <c r="D63" s="339" t="s">
        <v>96</v>
      </c>
      <c r="E63" s="339"/>
      <c r="F63" s="33">
        <v>51</v>
      </c>
      <c r="G63" s="34">
        <f>(G24/G61)/12*1000</f>
        <v>1220.9817927170868</v>
      </c>
      <c r="H63" s="34">
        <f>(H24/H61)/12*1000</f>
        <v>1274.728</v>
      </c>
      <c r="I63" s="34">
        <f>H63/G63*100</f>
        <v>104.40188441821971</v>
      </c>
      <c r="J63" s="35">
        <v>1307.094</v>
      </c>
      <c r="K63" s="35">
        <v>1372.449</v>
      </c>
      <c r="L63" s="35">
        <f>J64/H64*100</f>
        <v>97.65861513687601</v>
      </c>
      <c r="M63" s="36">
        <f>K64/J64*100</f>
        <v>104.98631401906144</v>
      </c>
    </row>
    <row r="64" spans="1:13" ht="27.75" customHeight="1">
      <c r="A64" s="341"/>
      <c r="B64" s="23">
        <v>5</v>
      </c>
      <c r="C64" s="31"/>
      <c r="D64" s="339" t="s">
        <v>97</v>
      </c>
      <c r="E64" s="339"/>
      <c r="F64" s="33">
        <v>52</v>
      </c>
      <c r="G64" s="34">
        <f>G13/G61</f>
        <v>31.078529411764706</v>
      </c>
      <c r="H64" s="34">
        <v>31.05</v>
      </c>
      <c r="I64" s="34">
        <f>H64/G64*100</f>
        <v>99.9082021823275</v>
      </c>
      <c r="J64" s="35">
        <v>30.323</v>
      </c>
      <c r="K64" s="35">
        <v>31.835</v>
      </c>
      <c r="L64" s="35">
        <f>J64/H64*100</f>
        <v>97.65861513687601</v>
      </c>
      <c r="M64" s="36">
        <f>K64/J64*100</f>
        <v>104.98631401906144</v>
      </c>
    </row>
    <row r="65" spans="1:13" ht="29.25" customHeight="1">
      <c r="A65" s="341"/>
      <c r="B65" s="23">
        <v>6</v>
      </c>
      <c r="C65" s="31"/>
      <c r="D65" s="339" t="s">
        <v>98</v>
      </c>
      <c r="E65" s="339"/>
      <c r="F65" s="33">
        <v>53</v>
      </c>
      <c r="G65" s="45">
        <v>0</v>
      </c>
      <c r="H65" s="34">
        <v>0</v>
      </c>
      <c r="I65" s="34">
        <v>0</v>
      </c>
      <c r="J65" s="35">
        <v>0</v>
      </c>
      <c r="K65" s="35">
        <v>0</v>
      </c>
      <c r="L65" s="35">
        <v>0</v>
      </c>
      <c r="M65" s="36">
        <v>0</v>
      </c>
    </row>
    <row r="66" spans="1:13" ht="27.75" customHeight="1">
      <c r="A66" s="341"/>
      <c r="B66" s="23">
        <v>7</v>
      </c>
      <c r="C66" s="31"/>
      <c r="D66" s="339" t="s">
        <v>99</v>
      </c>
      <c r="E66" s="339"/>
      <c r="F66" s="33">
        <v>54</v>
      </c>
      <c r="G66" s="34">
        <f>(G18/G12)*1000</f>
        <v>868.5753884034109</v>
      </c>
      <c r="H66" s="34">
        <f>(H18/H12)*1000</f>
        <v>937.982249266387</v>
      </c>
      <c r="I66" s="34">
        <f>H66/G66*100</f>
        <v>107.99088505035328</v>
      </c>
      <c r="J66" s="35">
        <v>978.991</v>
      </c>
      <c r="K66" s="35">
        <v>976.734</v>
      </c>
      <c r="L66" s="35">
        <f>J66/H66*100</f>
        <v>104.37201778239265</v>
      </c>
      <c r="M66" s="36">
        <f>K66/J66*100</f>
        <v>99.76945651185763</v>
      </c>
    </row>
    <row r="67" spans="1:13" ht="15.75" customHeight="1">
      <c r="A67" s="341"/>
      <c r="B67" s="23">
        <v>8</v>
      </c>
      <c r="C67" s="31"/>
      <c r="D67" s="339" t="s">
        <v>100</v>
      </c>
      <c r="E67" s="339"/>
      <c r="F67" s="33">
        <v>55</v>
      </c>
      <c r="G67" s="34">
        <v>0</v>
      </c>
      <c r="H67" s="34">
        <v>0</v>
      </c>
      <c r="I67" s="34">
        <v>0</v>
      </c>
      <c r="J67" s="35">
        <v>0</v>
      </c>
      <c r="K67" s="35">
        <v>0</v>
      </c>
      <c r="L67" s="35">
        <v>0</v>
      </c>
      <c r="M67" s="36">
        <v>0</v>
      </c>
    </row>
    <row r="68" spans="1:13" ht="15.75" customHeight="1">
      <c r="A68" s="341"/>
      <c r="B68" s="46">
        <v>9</v>
      </c>
      <c r="C68" s="47"/>
      <c r="D68" s="342" t="s">
        <v>101</v>
      </c>
      <c r="E68" s="342"/>
      <c r="F68" s="48">
        <v>56</v>
      </c>
      <c r="G68" s="49">
        <v>0</v>
      </c>
      <c r="H68" s="49">
        <v>0</v>
      </c>
      <c r="I68" s="34">
        <v>0</v>
      </c>
      <c r="J68" s="50">
        <v>0</v>
      </c>
      <c r="K68" s="50">
        <v>0</v>
      </c>
      <c r="L68" s="51">
        <v>0</v>
      </c>
      <c r="M68" s="52">
        <v>0</v>
      </c>
    </row>
    <row r="69" spans="1:8" ht="12.75">
      <c r="A69" s="53"/>
      <c r="B69" s="53"/>
      <c r="D69" s="53"/>
      <c r="E69" s="43"/>
      <c r="F69" s="54"/>
      <c r="G69" s="6"/>
      <c r="H69" s="6"/>
    </row>
    <row r="70" spans="1:9" ht="47.25" customHeight="1">
      <c r="A70" s="53"/>
      <c r="B70" s="53"/>
      <c r="D70" s="53"/>
      <c r="E70" s="332" t="s">
        <v>102</v>
      </c>
      <c r="F70" s="332"/>
      <c r="G70" s="343" t="s">
        <v>103</v>
      </c>
      <c r="H70" s="343"/>
      <c r="I70" s="343"/>
    </row>
    <row r="71" spans="1:8" ht="12.75">
      <c r="A71" s="53"/>
      <c r="B71" s="53"/>
      <c r="D71" s="53"/>
      <c r="E71" s="43"/>
      <c r="F71" s="54"/>
      <c r="G71" s="6"/>
      <c r="H71" s="6"/>
    </row>
    <row r="72" spans="1:8" ht="12.75">
      <c r="A72" s="53"/>
      <c r="B72" s="53"/>
      <c r="D72" s="53"/>
      <c r="E72" s="43"/>
      <c r="F72" s="54"/>
      <c r="G72" s="6"/>
      <c r="H72" s="6"/>
    </row>
    <row r="73" spans="1:9" ht="12.75">
      <c r="A73" s="344"/>
      <c r="B73" s="344"/>
      <c r="C73" s="345"/>
      <c r="D73" s="345"/>
      <c r="E73" s="345"/>
      <c r="F73" s="345"/>
      <c r="G73" s="345"/>
      <c r="H73" s="345"/>
      <c r="I73" s="345"/>
    </row>
    <row r="74" spans="1:8" ht="12.75">
      <c r="A74" s="53"/>
      <c r="B74" s="53"/>
      <c r="D74" s="53"/>
      <c r="E74" s="43"/>
      <c r="F74" s="54"/>
      <c r="G74" s="6"/>
      <c r="H74" s="6"/>
    </row>
    <row r="75" spans="1:8" ht="12.75">
      <c r="A75" s="53"/>
      <c r="B75" s="53"/>
      <c r="D75" s="53"/>
      <c r="E75" s="43"/>
      <c r="F75" s="54"/>
      <c r="G75" s="6"/>
      <c r="H75" s="6"/>
    </row>
    <row r="76" spans="1:8" ht="12.75">
      <c r="A76" s="53"/>
      <c r="B76" s="53"/>
      <c r="D76" s="53"/>
      <c r="E76" s="43"/>
      <c r="F76" s="54"/>
      <c r="G76" s="6"/>
      <c r="H76" s="6"/>
    </row>
    <row r="77" spans="1:8" ht="12.75">
      <c r="A77" s="53"/>
      <c r="B77" s="53"/>
      <c r="D77" s="53"/>
      <c r="E77" s="43"/>
      <c r="F77" s="54"/>
      <c r="G77" s="6"/>
      <c r="H77" s="6"/>
    </row>
    <row r="78" spans="1:8" ht="12.75">
      <c r="A78" s="53"/>
      <c r="B78" s="53"/>
      <c r="D78" s="53"/>
      <c r="E78" s="43"/>
      <c r="F78" s="54"/>
      <c r="G78" s="6"/>
      <c r="H78" s="6"/>
    </row>
    <row r="79" spans="1:8" ht="12.75">
      <c r="A79" s="53"/>
      <c r="B79" s="53"/>
      <c r="D79" s="53"/>
      <c r="E79" s="43"/>
      <c r="F79" s="54"/>
      <c r="G79" s="6"/>
      <c r="H79" s="6"/>
    </row>
    <row r="80" spans="1:8" ht="12.75">
      <c r="A80" s="53"/>
      <c r="B80" s="53"/>
      <c r="D80" s="53"/>
      <c r="E80" s="43"/>
      <c r="F80" s="54"/>
      <c r="G80" s="6"/>
      <c r="H80" s="6"/>
    </row>
    <row r="81" spans="1:8" ht="12.75">
      <c r="A81" s="53"/>
      <c r="B81" s="53"/>
      <c r="D81" s="53"/>
      <c r="E81" s="43"/>
      <c r="F81" s="54"/>
      <c r="G81" s="6"/>
      <c r="H81" s="6"/>
    </row>
    <row r="82" spans="1:8" ht="12.75">
      <c r="A82" s="53"/>
      <c r="B82" s="53"/>
      <c r="D82" s="53"/>
      <c r="E82" s="43"/>
      <c r="F82" s="54"/>
      <c r="G82" s="6"/>
      <c r="H82" s="6"/>
    </row>
    <row r="83" spans="1:8" ht="12.75">
      <c r="A83" s="53"/>
      <c r="B83" s="53"/>
      <c r="D83" s="53"/>
      <c r="E83" s="43"/>
      <c r="F83" s="54"/>
      <c r="G83" s="6"/>
      <c r="H83" s="6"/>
    </row>
    <row r="84" spans="1:8" ht="12.75">
      <c r="A84" s="53"/>
      <c r="B84" s="53"/>
      <c r="D84" s="53"/>
      <c r="E84" s="43"/>
      <c r="F84" s="54"/>
      <c r="G84" s="6"/>
      <c r="H84" s="6"/>
    </row>
    <row r="85" spans="1:8" ht="12.75">
      <c r="A85" s="53"/>
      <c r="B85" s="53"/>
      <c r="D85" s="53"/>
      <c r="E85" s="43"/>
      <c r="F85" s="54"/>
      <c r="G85" s="6"/>
      <c r="H85" s="6"/>
    </row>
    <row r="86" spans="1:8" ht="12.75">
      <c r="A86" s="53"/>
      <c r="B86" s="53"/>
      <c r="D86" s="53"/>
      <c r="E86" s="43"/>
      <c r="F86" s="54"/>
      <c r="G86" s="6"/>
      <c r="H86" s="6"/>
    </row>
    <row r="87" spans="1:8" ht="12.75">
      <c r="A87" s="53"/>
      <c r="B87" s="53"/>
      <c r="D87" s="53"/>
      <c r="E87" s="43"/>
      <c r="F87" s="54"/>
      <c r="G87" s="6"/>
      <c r="H87" s="6"/>
    </row>
    <row r="88" spans="1:8" ht="12.75">
      <c r="A88" s="53"/>
      <c r="B88" s="53"/>
      <c r="D88" s="53"/>
      <c r="E88" s="43"/>
      <c r="F88" s="54"/>
      <c r="G88" s="6"/>
      <c r="H88" s="6"/>
    </row>
    <row r="89" spans="1:8" ht="12.75">
      <c r="A89" s="53"/>
      <c r="B89" s="53"/>
      <c r="D89" s="53"/>
      <c r="E89" s="43"/>
      <c r="F89" s="54"/>
      <c r="G89" s="6"/>
      <c r="H89" s="6"/>
    </row>
    <row r="90" spans="1:8" ht="12.75">
      <c r="A90" s="53"/>
      <c r="B90" s="53"/>
      <c r="D90" s="53"/>
      <c r="E90" s="43"/>
      <c r="F90" s="54"/>
      <c r="G90" s="6"/>
      <c r="H90" s="6"/>
    </row>
    <row r="91" spans="1:8" ht="12.75">
      <c r="A91" s="53"/>
      <c r="B91" s="53"/>
      <c r="D91" s="53"/>
      <c r="E91" s="43"/>
      <c r="F91" s="54"/>
      <c r="G91" s="6"/>
      <c r="H91" s="6"/>
    </row>
    <row r="92" spans="1:8" ht="12.75">
      <c r="A92" s="53"/>
      <c r="B92" s="53"/>
      <c r="D92" s="53"/>
      <c r="E92" s="43"/>
      <c r="F92" s="54"/>
      <c r="G92" s="6"/>
      <c r="H92" s="6"/>
    </row>
    <row r="93" spans="1:8" ht="12.75">
      <c r="A93" s="53"/>
      <c r="B93" s="53"/>
      <c r="D93" s="53"/>
      <c r="E93" s="43"/>
      <c r="F93" s="54"/>
      <c r="G93" s="6"/>
      <c r="H93" s="6"/>
    </row>
    <row r="94" spans="1:8" ht="12.75">
      <c r="A94" s="53"/>
      <c r="B94" s="53"/>
      <c r="D94" s="53"/>
      <c r="E94" s="43"/>
      <c r="F94" s="54"/>
      <c r="G94" s="6"/>
      <c r="H94" s="6"/>
    </row>
    <row r="95" spans="1:8" ht="12.75">
      <c r="A95" s="53"/>
      <c r="B95" s="53"/>
      <c r="D95" s="53"/>
      <c r="E95" s="43"/>
      <c r="F95" s="54"/>
      <c r="G95" s="6"/>
      <c r="H95" s="6"/>
    </row>
    <row r="96" spans="1:8" ht="12.75">
      <c r="A96" s="53"/>
      <c r="B96" s="53"/>
      <c r="D96" s="53"/>
      <c r="E96" s="43"/>
      <c r="F96" s="54"/>
      <c r="G96" s="6"/>
      <c r="H96" s="6"/>
    </row>
    <row r="97" spans="1:8" ht="12.75">
      <c r="A97" s="53"/>
      <c r="B97" s="53"/>
      <c r="D97" s="53"/>
      <c r="E97" s="43"/>
      <c r="F97" s="54"/>
      <c r="G97" s="6"/>
      <c r="H97" s="6"/>
    </row>
    <row r="98" spans="1:8" ht="12.75">
      <c r="A98" s="53"/>
      <c r="B98" s="53"/>
      <c r="D98" s="53"/>
      <c r="E98" s="43"/>
      <c r="F98" s="54"/>
      <c r="G98" s="6"/>
      <c r="H98" s="6"/>
    </row>
    <row r="99" spans="1:8" ht="12.75">
      <c r="A99" s="53"/>
      <c r="B99" s="53"/>
      <c r="D99" s="53"/>
      <c r="E99" s="43"/>
      <c r="F99" s="54"/>
      <c r="G99" s="6"/>
      <c r="H99" s="6"/>
    </row>
    <row r="100" spans="1:8" ht="12.75">
      <c r="A100" s="53"/>
      <c r="B100" s="53"/>
      <c r="D100" s="53"/>
      <c r="E100" s="43"/>
      <c r="F100" s="54"/>
      <c r="G100" s="6"/>
      <c r="H100" s="6"/>
    </row>
    <row r="101" spans="1:8" ht="12.75">
      <c r="A101" s="53"/>
      <c r="B101" s="53"/>
      <c r="D101" s="53"/>
      <c r="E101" s="43"/>
      <c r="F101" s="54"/>
      <c r="G101" s="6"/>
      <c r="H101" s="6"/>
    </row>
    <row r="102" spans="1:8" ht="12.75">
      <c r="A102" s="53"/>
      <c r="B102" s="53"/>
      <c r="D102" s="53"/>
      <c r="E102" s="43"/>
      <c r="F102" s="54"/>
      <c r="G102" s="6"/>
      <c r="H102" s="6"/>
    </row>
    <row r="103" spans="1:8" ht="12.75">
      <c r="A103" s="53"/>
      <c r="B103" s="53"/>
      <c r="D103" s="53"/>
      <c r="E103" s="43"/>
      <c r="F103" s="54"/>
      <c r="G103" s="6"/>
      <c r="H103" s="6"/>
    </row>
    <row r="104" spans="1:8" ht="12.75">
      <c r="A104" s="53"/>
      <c r="B104" s="53"/>
      <c r="D104" s="53"/>
      <c r="E104" s="43"/>
      <c r="F104" s="54"/>
      <c r="G104" s="6"/>
      <c r="H104" s="6"/>
    </row>
    <row r="105" spans="1:8" ht="12.75">
      <c r="A105" s="53"/>
      <c r="B105" s="53"/>
      <c r="D105" s="53"/>
      <c r="E105" s="43"/>
      <c r="F105" s="54"/>
      <c r="G105" s="6"/>
      <c r="H105" s="6"/>
    </row>
    <row r="106" spans="1:8" ht="12.75">
      <c r="A106" s="53"/>
      <c r="B106" s="53"/>
      <c r="D106" s="53"/>
      <c r="E106" s="43"/>
      <c r="F106" s="54"/>
      <c r="G106" s="6"/>
      <c r="H106" s="6"/>
    </row>
    <row r="107" spans="1:8" ht="12.75">
      <c r="A107" s="53"/>
      <c r="B107" s="53"/>
      <c r="D107" s="53"/>
      <c r="E107" s="43"/>
      <c r="F107" s="54"/>
      <c r="G107" s="6"/>
      <c r="H107" s="6"/>
    </row>
    <row r="108" spans="1:8" ht="12.75">
      <c r="A108" s="53"/>
      <c r="B108" s="53"/>
      <c r="D108" s="53"/>
      <c r="E108" s="43"/>
      <c r="F108" s="54"/>
      <c r="G108" s="6"/>
      <c r="H108" s="6"/>
    </row>
    <row r="109" spans="1:8" ht="12.75">
      <c r="A109" s="53"/>
      <c r="B109" s="53"/>
      <c r="D109" s="53"/>
      <c r="E109" s="43"/>
      <c r="F109" s="54"/>
      <c r="G109" s="6"/>
      <c r="H109" s="6"/>
    </row>
    <row r="110" spans="1:8" ht="12.75">
      <c r="A110" s="53"/>
      <c r="B110" s="53"/>
      <c r="D110" s="53"/>
      <c r="E110" s="43"/>
      <c r="F110" s="54"/>
      <c r="G110" s="6"/>
      <c r="H110" s="6"/>
    </row>
    <row r="111" spans="1:8" ht="12.75">
      <c r="A111" s="53"/>
      <c r="B111" s="53"/>
      <c r="D111" s="53"/>
      <c r="E111" s="43"/>
      <c r="F111" s="54"/>
      <c r="G111" s="6"/>
      <c r="H111" s="6"/>
    </row>
    <row r="112" spans="1:8" ht="12.75">
      <c r="A112" s="53"/>
      <c r="B112" s="53"/>
      <c r="D112" s="53"/>
      <c r="E112" s="43"/>
      <c r="F112" s="54"/>
      <c r="G112" s="6"/>
      <c r="H112" s="6"/>
    </row>
    <row r="113" spans="1:8" ht="12.75">
      <c r="A113" s="53"/>
      <c r="B113" s="53"/>
      <c r="D113" s="53"/>
      <c r="E113" s="43"/>
      <c r="F113" s="54"/>
      <c r="G113" s="6"/>
      <c r="H113" s="6"/>
    </row>
    <row r="114" spans="1:8" ht="12.75">
      <c r="A114" s="53"/>
      <c r="B114" s="53"/>
      <c r="D114" s="53"/>
      <c r="E114" s="43"/>
      <c r="F114" s="54"/>
      <c r="G114" s="6"/>
      <c r="H114" s="6"/>
    </row>
    <row r="115" spans="1:8" ht="12.75">
      <c r="A115" s="53"/>
      <c r="B115" s="53"/>
      <c r="D115" s="53"/>
      <c r="E115" s="43"/>
      <c r="F115" s="54"/>
      <c r="G115" s="6"/>
      <c r="H115" s="6"/>
    </row>
    <row r="116" spans="1:8" ht="12.75">
      <c r="A116" s="53"/>
      <c r="B116" s="53"/>
      <c r="D116" s="53"/>
      <c r="E116" s="43"/>
      <c r="F116" s="54"/>
      <c r="G116" s="6"/>
      <c r="H116" s="6"/>
    </row>
    <row r="117" spans="1:8" ht="12.75">
      <c r="A117" s="53"/>
      <c r="B117" s="53"/>
      <c r="D117" s="53"/>
      <c r="E117" s="43"/>
      <c r="F117" s="54"/>
      <c r="G117" s="6"/>
      <c r="H117" s="6"/>
    </row>
    <row r="118" spans="1:8" ht="12.75">
      <c r="A118" s="53"/>
      <c r="B118" s="53"/>
      <c r="D118" s="53"/>
      <c r="E118" s="43"/>
      <c r="F118" s="54"/>
      <c r="G118" s="6"/>
      <c r="H118" s="6"/>
    </row>
    <row r="119" spans="1:8" ht="12.75">
      <c r="A119" s="53"/>
      <c r="B119" s="53"/>
      <c r="D119" s="53"/>
      <c r="E119" s="43"/>
      <c r="F119" s="54"/>
      <c r="G119" s="6"/>
      <c r="H119" s="6"/>
    </row>
    <row r="120" spans="1:8" ht="12.75">
      <c r="A120" s="53"/>
      <c r="B120" s="53"/>
      <c r="D120" s="53"/>
      <c r="E120" s="43"/>
      <c r="F120" s="54"/>
      <c r="G120" s="6"/>
      <c r="H120" s="6"/>
    </row>
    <row r="121" spans="1:8" ht="12.75">
      <c r="A121" s="53"/>
      <c r="B121" s="53"/>
      <c r="D121" s="53"/>
      <c r="E121" s="43"/>
      <c r="F121" s="54"/>
      <c r="G121" s="6"/>
      <c r="H121" s="6"/>
    </row>
    <row r="122" spans="1:8" ht="12.75">
      <c r="A122" s="53"/>
      <c r="B122" s="53"/>
      <c r="D122" s="53"/>
      <c r="E122" s="43"/>
      <c r="F122" s="54"/>
      <c r="G122" s="6"/>
      <c r="H122" s="6"/>
    </row>
    <row r="123" spans="1:8" ht="12.75">
      <c r="A123" s="53"/>
      <c r="B123" s="53"/>
      <c r="D123" s="53"/>
      <c r="E123" s="43"/>
      <c r="F123" s="54"/>
      <c r="G123" s="6"/>
      <c r="H123" s="6"/>
    </row>
    <row r="124" spans="1:8" ht="12.75">
      <c r="A124" s="53"/>
      <c r="B124" s="53"/>
      <c r="D124" s="53"/>
      <c r="E124" s="43"/>
      <c r="F124" s="54"/>
      <c r="G124" s="6"/>
      <c r="H124" s="6"/>
    </row>
    <row r="125" spans="1:8" ht="12.75">
      <c r="A125" s="53"/>
      <c r="B125" s="53"/>
      <c r="D125" s="53"/>
      <c r="E125" s="43"/>
      <c r="F125" s="54"/>
      <c r="G125" s="6"/>
      <c r="H125" s="6"/>
    </row>
    <row r="126" spans="1:8" ht="12.75">
      <c r="A126" s="53"/>
      <c r="B126" s="53"/>
      <c r="D126" s="53"/>
      <c r="E126" s="43"/>
      <c r="F126" s="54"/>
      <c r="G126" s="6"/>
      <c r="H126" s="6"/>
    </row>
    <row r="127" spans="1:8" ht="12.75">
      <c r="A127" s="53"/>
      <c r="B127" s="53"/>
      <c r="D127" s="53"/>
      <c r="E127" s="43"/>
      <c r="F127" s="54"/>
      <c r="G127" s="6"/>
      <c r="H127" s="6"/>
    </row>
    <row r="128" spans="1:8" ht="12.75">
      <c r="A128" s="53"/>
      <c r="B128" s="53"/>
      <c r="D128" s="53"/>
      <c r="E128" s="43"/>
      <c r="F128" s="54"/>
      <c r="G128" s="6"/>
      <c r="H128" s="6"/>
    </row>
    <row r="129" spans="1:8" ht="12.75">
      <c r="A129" s="53"/>
      <c r="B129" s="53"/>
      <c r="D129" s="53"/>
      <c r="E129" s="43"/>
      <c r="F129" s="54"/>
      <c r="G129" s="6"/>
      <c r="H129" s="6"/>
    </row>
    <row r="130" spans="1:8" ht="12.75">
      <c r="A130" s="53"/>
      <c r="B130" s="53"/>
      <c r="D130" s="53"/>
      <c r="E130" s="43"/>
      <c r="F130" s="54"/>
      <c r="G130" s="6"/>
      <c r="H130" s="6"/>
    </row>
    <row r="131" spans="1:8" ht="12.75">
      <c r="A131" s="53"/>
      <c r="B131" s="53"/>
      <c r="D131" s="53"/>
      <c r="E131" s="43"/>
      <c r="F131" s="54"/>
      <c r="G131" s="6"/>
      <c r="H131" s="6"/>
    </row>
    <row r="132" spans="1:8" ht="12.75">
      <c r="A132" s="53"/>
      <c r="B132" s="53"/>
      <c r="D132" s="53"/>
      <c r="E132" s="43"/>
      <c r="F132" s="54"/>
      <c r="G132" s="6"/>
      <c r="H132" s="6"/>
    </row>
    <row r="133" spans="1:8" ht="12.75">
      <c r="A133" s="53"/>
      <c r="B133" s="53"/>
      <c r="D133" s="53"/>
      <c r="E133" s="43"/>
      <c r="F133" s="54"/>
      <c r="G133" s="6"/>
      <c r="H133" s="6"/>
    </row>
    <row r="134" spans="1:8" ht="12.75">
      <c r="A134" s="53"/>
      <c r="B134" s="53"/>
      <c r="D134" s="53"/>
      <c r="E134" s="43"/>
      <c r="F134" s="54"/>
      <c r="G134" s="6"/>
      <c r="H134" s="6"/>
    </row>
    <row r="135" spans="1:8" ht="12.75">
      <c r="A135" s="53"/>
      <c r="B135" s="53"/>
      <c r="D135" s="53"/>
      <c r="E135" s="43"/>
      <c r="F135" s="54"/>
      <c r="G135" s="6"/>
      <c r="H135" s="6"/>
    </row>
    <row r="136" spans="1:8" ht="12.75">
      <c r="A136" s="53"/>
      <c r="B136" s="53"/>
      <c r="D136" s="53"/>
      <c r="E136" s="43"/>
      <c r="F136" s="54"/>
      <c r="G136" s="6"/>
      <c r="H136" s="6"/>
    </row>
    <row r="137" spans="1:8" ht="12.75">
      <c r="A137" s="53"/>
      <c r="B137" s="53"/>
      <c r="D137" s="53"/>
      <c r="E137" s="43"/>
      <c r="F137" s="54"/>
      <c r="G137" s="6"/>
      <c r="H137" s="6"/>
    </row>
    <row r="138" spans="1:8" ht="12.75">
      <c r="A138" s="53"/>
      <c r="B138" s="53"/>
      <c r="D138" s="53"/>
      <c r="E138" s="43"/>
      <c r="F138" s="54"/>
      <c r="G138" s="6"/>
      <c r="H138" s="6"/>
    </row>
    <row r="139" spans="1:8" ht="12.75">
      <c r="A139" s="53"/>
      <c r="B139" s="53"/>
      <c r="D139" s="53"/>
      <c r="E139" s="43"/>
      <c r="F139" s="54"/>
      <c r="G139" s="6"/>
      <c r="H139" s="6"/>
    </row>
    <row r="140" spans="1:8" ht="12.75">
      <c r="A140" s="53"/>
      <c r="B140" s="53"/>
      <c r="D140" s="53"/>
      <c r="E140" s="43"/>
      <c r="F140" s="54"/>
      <c r="G140" s="6"/>
      <c r="H140" s="6"/>
    </row>
    <row r="141" spans="1:8" ht="12.75">
      <c r="A141" s="53"/>
      <c r="B141" s="53"/>
      <c r="D141" s="53"/>
      <c r="E141" s="43"/>
      <c r="F141" s="54"/>
      <c r="G141" s="6"/>
      <c r="H141" s="6"/>
    </row>
    <row r="142" spans="1:8" ht="12.75">
      <c r="A142" s="53"/>
      <c r="B142" s="53"/>
      <c r="D142" s="53"/>
      <c r="E142" s="43"/>
      <c r="F142" s="54"/>
      <c r="G142" s="6"/>
      <c r="H142" s="6"/>
    </row>
    <row r="143" spans="1:8" ht="12.75">
      <c r="A143" s="53"/>
      <c r="B143" s="53"/>
      <c r="D143" s="53"/>
      <c r="E143" s="43"/>
      <c r="F143" s="54"/>
      <c r="G143" s="6"/>
      <c r="H143" s="6"/>
    </row>
    <row r="144" spans="1:8" ht="12.75">
      <c r="A144" s="53"/>
      <c r="B144" s="53"/>
      <c r="D144" s="53"/>
      <c r="E144" s="43"/>
      <c r="F144" s="54"/>
      <c r="G144" s="6"/>
      <c r="H144" s="6"/>
    </row>
    <row r="145" spans="1:8" ht="12.75">
      <c r="A145" s="53"/>
      <c r="B145" s="53"/>
      <c r="D145" s="53"/>
      <c r="E145" s="43"/>
      <c r="F145" s="54"/>
      <c r="G145" s="6"/>
      <c r="H145" s="6"/>
    </row>
    <row r="146" spans="1:8" ht="12.75">
      <c r="A146" s="53"/>
      <c r="B146" s="53"/>
      <c r="D146" s="53"/>
      <c r="E146" s="43"/>
      <c r="F146" s="54"/>
      <c r="G146" s="6"/>
      <c r="H146" s="6"/>
    </row>
    <row r="147" spans="1:8" ht="12.75">
      <c r="A147" s="53"/>
      <c r="B147" s="53"/>
      <c r="D147" s="53"/>
      <c r="E147" s="43"/>
      <c r="F147" s="54"/>
      <c r="G147" s="6"/>
      <c r="H147" s="6"/>
    </row>
    <row r="148" spans="1:8" ht="12.75">
      <c r="A148" s="53"/>
      <c r="B148" s="53"/>
      <c r="D148" s="53"/>
      <c r="E148" s="43"/>
      <c r="F148" s="54"/>
      <c r="G148" s="6"/>
      <c r="H148" s="6"/>
    </row>
    <row r="149" spans="1:8" ht="12.75">
      <c r="A149" s="53"/>
      <c r="B149" s="53"/>
      <c r="D149" s="53"/>
      <c r="E149" s="43"/>
      <c r="F149" s="54"/>
      <c r="G149" s="6"/>
      <c r="H149" s="6"/>
    </row>
    <row r="150" spans="1:8" ht="12.75">
      <c r="A150" s="53"/>
      <c r="B150" s="53"/>
      <c r="D150" s="53"/>
      <c r="E150" s="43"/>
      <c r="F150" s="54"/>
      <c r="G150" s="6"/>
      <c r="H150" s="6"/>
    </row>
    <row r="151" spans="1:8" ht="12.75">
      <c r="A151" s="53"/>
      <c r="B151" s="53"/>
      <c r="D151" s="53"/>
      <c r="E151" s="43"/>
      <c r="F151" s="54"/>
      <c r="G151" s="6"/>
      <c r="H151" s="6"/>
    </row>
    <row r="152" spans="1:8" ht="12.75">
      <c r="A152" s="53"/>
      <c r="B152" s="53"/>
      <c r="D152" s="53"/>
      <c r="E152" s="43"/>
      <c r="F152" s="54"/>
      <c r="G152" s="6"/>
      <c r="H152" s="6"/>
    </row>
    <row r="153" spans="1:8" ht="12.75">
      <c r="A153" s="53"/>
      <c r="B153" s="53"/>
      <c r="D153" s="53"/>
      <c r="E153" s="43"/>
      <c r="F153" s="54"/>
      <c r="G153" s="6"/>
      <c r="H153" s="6"/>
    </row>
    <row r="154" spans="1:8" ht="12.75">
      <c r="A154" s="53"/>
      <c r="B154" s="53"/>
      <c r="D154" s="53"/>
      <c r="E154" s="43"/>
      <c r="F154" s="54"/>
      <c r="G154" s="6"/>
      <c r="H154" s="6"/>
    </row>
    <row r="155" spans="1:8" ht="12.75">
      <c r="A155" s="53"/>
      <c r="B155" s="53"/>
      <c r="D155" s="53"/>
      <c r="E155" s="43"/>
      <c r="F155" s="54"/>
      <c r="G155" s="6"/>
      <c r="H155" s="6"/>
    </row>
    <row r="156" spans="1:8" ht="12.75">
      <c r="A156" s="53"/>
      <c r="B156" s="53"/>
      <c r="D156" s="53"/>
      <c r="E156" s="43"/>
      <c r="F156" s="54"/>
      <c r="G156" s="6"/>
      <c r="H156" s="6"/>
    </row>
    <row r="157" spans="1:8" ht="12.75">
      <c r="A157" s="53"/>
      <c r="B157" s="53"/>
      <c r="D157" s="53"/>
      <c r="E157" s="43"/>
      <c r="F157" s="54"/>
      <c r="G157" s="6"/>
      <c r="H157" s="6"/>
    </row>
    <row r="158" spans="1:8" ht="12.75">
      <c r="A158" s="53"/>
      <c r="B158" s="53"/>
      <c r="D158" s="53"/>
      <c r="E158" s="43"/>
      <c r="F158" s="54"/>
      <c r="G158" s="6"/>
      <c r="H158" s="6"/>
    </row>
    <row r="159" spans="1:8" ht="12.75">
      <c r="A159" s="53"/>
      <c r="B159" s="53"/>
      <c r="D159" s="53"/>
      <c r="E159" s="43"/>
      <c r="F159" s="54"/>
      <c r="G159" s="6"/>
      <c r="H159" s="6"/>
    </row>
    <row r="160" spans="1:8" ht="12.75">
      <c r="A160" s="53"/>
      <c r="B160" s="53"/>
      <c r="D160" s="53"/>
      <c r="E160" s="43"/>
      <c r="F160" s="54"/>
      <c r="G160" s="6"/>
      <c r="H160" s="6"/>
    </row>
    <row r="161" spans="1:8" ht="12.75">
      <c r="A161" s="53"/>
      <c r="B161" s="53"/>
      <c r="D161" s="53"/>
      <c r="E161" s="43"/>
      <c r="F161" s="54"/>
      <c r="G161" s="6"/>
      <c r="H161" s="6"/>
    </row>
    <row r="162" spans="1:8" ht="12.75">
      <c r="A162" s="53"/>
      <c r="B162" s="53"/>
      <c r="D162" s="53"/>
      <c r="E162" s="43"/>
      <c r="F162" s="54"/>
      <c r="G162" s="6"/>
      <c r="H162" s="6"/>
    </row>
    <row r="163" spans="1:8" ht="12.75">
      <c r="A163" s="53"/>
      <c r="B163" s="53"/>
      <c r="D163" s="53"/>
      <c r="E163" s="43"/>
      <c r="F163" s="54"/>
      <c r="G163" s="6"/>
      <c r="H163" s="6"/>
    </row>
    <row r="164" spans="1:8" ht="12.75">
      <c r="A164" s="53"/>
      <c r="B164" s="53"/>
      <c r="D164" s="53"/>
      <c r="E164" s="43"/>
      <c r="F164" s="54"/>
      <c r="G164" s="6"/>
      <c r="H164" s="6"/>
    </row>
    <row r="165" spans="1:8" ht="12.75">
      <c r="A165" s="53"/>
      <c r="B165" s="53"/>
      <c r="D165" s="53"/>
      <c r="E165" s="43"/>
      <c r="F165" s="54"/>
      <c r="G165" s="6"/>
      <c r="H165" s="6"/>
    </row>
    <row r="166" spans="1:8" ht="12.75">
      <c r="A166" s="53"/>
      <c r="B166" s="53"/>
      <c r="D166" s="53"/>
      <c r="E166" s="43"/>
      <c r="F166" s="54"/>
      <c r="G166" s="6"/>
      <c r="H166" s="6"/>
    </row>
    <row r="167" spans="1:8" ht="12.75">
      <c r="A167" s="53"/>
      <c r="B167" s="53"/>
      <c r="D167" s="53"/>
      <c r="E167" s="43"/>
      <c r="F167" s="54"/>
      <c r="G167" s="6"/>
      <c r="H167" s="6"/>
    </row>
    <row r="168" spans="1:8" ht="12.75">
      <c r="A168" s="53"/>
      <c r="B168" s="53"/>
      <c r="D168" s="53"/>
      <c r="E168" s="43"/>
      <c r="F168" s="54"/>
      <c r="G168" s="6"/>
      <c r="H168" s="6"/>
    </row>
    <row r="169" spans="1:8" ht="12.75">
      <c r="A169" s="53"/>
      <c r="B169" s="53"/>
      <c r="D169" s="53"/>
      <c r="E169" s="43"/>
      <c r="F169" s="54"/>
      <c r="G169" s="6"/>
      <c r="H169" s="6"/>
    </row>
    <row r="170" spans="1:8" ht="12.75">
      <c r="A170" s="53"/>
      <c r="B170" s="53"/>
      <c r="D170" s="53"/>
      <c r="E170" s="43"/>
      <c r="F170" s="54"/>
      <c r="G170" s="6"/>
      <c r="H170" s="6"/>
    </row>
    <row r="171" spans="1:8" ht="12.75">
      <c r="A171" s="53"/>
      <c r="B171" s="53"/>
      <c r="D171" s="53"/>
      <c r="E171" s="43"/>
      <c r="F171" s="54"/>
      <c r="G171" s="6"/>
      <c r="H171" s="6"/>
    </row>
    <row r="172" spans="1:8" ht="12.75">
      <c r="A172" s="53"/>
      <c r="B172" s="53"/>
      <c r="D172" s="53"/>
      <c r="E172" s="43"/>
      <c r="F172" s="54"/>
      <c r="G172" s="6"/>
      <c r="H172" s="6"/>
    </row>
    <row r="173" spans="1:8" ht="12.75">
      <c r="A173" s="53"/>
      <c r="B173" s="53"/>
      <c r="D173" s="53"/>
      <c r="E173" s="43"/>
      <c r="F173" s="54"/>
      <c r="G173" s="6"/>
      <c r="H173" s="6"/>
    </row>
    <row r="174" spans="1:8" ht="12.75">
      <c r="A174" s="53"/>
      <c r="B174" s="53"/>
      <c r="D174" s="53"/>
      <c r="E174" s="43"/>
      <c r="F174" s="54"/>
      <c r="G174" s="6"/>
      <c r="H174" s="6"/>
    </row>
    <row r="175" spans="1:8" ht="12.75">
      <c r="A175" s="53"/>
      <c r="B175" s="53"/>
      <c r="D175" s="53"/>
      <c r="E175" s="43"/>
      <c r="F175" s="54"/>
      <c r="G175" s="6"/>
      <c r="H175" s="6"/>
    </row>
    <row r="176" spans="1:8" ht="12.75">
      <c r="A176" s="53"/>
      <c r="B176" s="53"/>
      <c r="D176" s="53"/>
      <c r="E176" s="43"/>
      <c r="F176" s="54"/>
      <c r="G176" s="6"/>
      <c r="H176" s="6"/>
    </row>
    <row r="177" spans="1:8" ht="12.75">
      <c r="A177" s="53"/>
      <c r="B177" s="53"/>
      <c r="D177" s="53"/>
      <c r="E177" s="43"/>
      <c r="F177" s="54"/>
      <c r="G177" s="6"/>
      <c r="H177" s="6"/>
    </row>
    <row r="178" spans="1:8" ht="12.75">
      <c r="A178" s="53"/>
      <c r="B178" s="53"/>
      <c r="D178" s="53"/>
      <c r="E178" s="43"/>
      <c r="F178" s="54"/>
      <c r="G178" s="6"/>
      <c r="H178" s="6"/>
    </row>
    <row r="179" spans="1:8" ht="12.75">
      <c r="A179" s="53"/>
      <c r="B179" s="53"/>
      <c r="D179" s="53"/>
      <c r="E179" s="43"/>
      <c r="F179" s="54"/>
      <c r="G179" s="6"/>
      <c r="H179" s="6"/>
    </row>
    <row r="180" spans="1:8" ht="12.75">
      <c r="A180" s="53"/>
      <c r="B180" s="53"/>
      <c r="D180" s="53"/>
      <c r="E180" s="43"/>
      <c r="F180" s="54"/>
      <c r="G180" s="6"/>
      <c r="H180" s="6"/>
    </row>
    <row r="181" spans="1:8" ht="12.75">
      <c r="A181" s="53"/>
      <c r="B181" s="53"/>
      <c r="D181" s="53"/>
      <c r="E181" s="43"/>
      <c r="F181" s="54"/>
      <c r="G181" s="6"/>
      <c r="H181" s="6"/>
    </row>
    <row r="182" spans="1:8" ht="12.75">
      <c r="A182" s="53"/>
      <c r="B182" s="53"/>
      <c r="D182" s="53"/>
      <c r="E182" s="43"/>
      <c r="F182" s="54"/>
      <c r="G182" s="6"/>
      <c r="H182" s="6"/>
    </row>
    <row r="183" spans="1:8" ht="12.75">
      <c r="A183" s="53"/>
      <c r="B183" s="53"/>
      <c r="D183" s="53"/>
      <c r="E183" s="43"/>
      <c r="F183" s="54"/>
      <c r="G183" s="6"/>
      <c r="H183" s="6"/>
    </row>
    <row r="184" spans="1:8" ht="12.75">
      <c r="A184" s="53"/>
      <c r="B184" s="53"/>
      <c r="D184" s="53"/>
      <c r="E184" s="43"/>
      <c r="F184" s="54"/>
      <c r="G184" s="6"/>
      <c r="H184" s="6"/>
    </row>
    <row r="185" spans="1:8" ht="12.75">
      <c r="A185" s="53"/>
      <c r="B185" s="53"/>
      <c r="D185" s="53"/>
      <c r="E185" s="43"/>
      <c r="F185" s="54"/>
      <c r="G185" s="6"/>
      <c r="H185" s="6"/>
    </row>
    <row r="186" spans="1:8" ht="12.75">
      <c r="A186" s="53"/>
      <c r="B186" s="53"/>
      <c r="D186" s="53"/>
      <c r="E186" s="43"/>
      <c r="F186" s="54"/>
      <c r="G186" s="6"/>
      <c r="H186" s="6"/>
    </row>
    <row r="187" spans="1:8" ht="12.75">
      <c r="A187" s="53"/>
      <c r="B187" s="53"/>
      <c r="D187" s="53"/>
      <c r="E187" s="43"/>
      <c r="F187" s="54"/>
      <c r="G187" s="6"/>
      <c r="H187" s="6"/>
    </row>
    <row r="188" spans="1:8" ht="12.75">
      <c r="A188" s="53"/>
      <c r="B188" s="53"/>
      <c r="D188" s="53"/>
      <c r="E188" s="43"/>
      <c r="F188" s="54"/>
      <c r="G188" s="6"/>
      <c r="H188" s="6"/>
    </row>
    <row r="189" spans="1:8" ht="12.75">
      <c r="A189" s="53"/>
      <c r="B189" s="53"/>
      <c r="D189" s="53"/>
      <c r="E189" s="43"/>
      <c r="F189" s="54"/>
      <c r="G189" s="6"/>
      <c r="H189" s="6"/>
    </row>
    <row r="190" spans="1:8" ht="12.75">
      <c r="A190" s="53"/>
      <c r="B190" s="53"/>
      <c r="D190" s="53"/>
      <c r="E190" s="43"/>
      <c r="F190" s="54"/>
      <c r="G190" s="6"/>
      <c r="H190" s="6"/>
    </row>
    <row r="191" spans="1:8" ht="12.75">
      <c r="A191" s="53"/>
      <c r="B191" s="53"/>
      <c r="D191" s="53"/>
      <c r="E191" s="43"/>
      <c r="F191" s="54"/>
      <c r="G191" s="6"/>
      <c r="H191" s="6"/>
    </row>
    <row r="192" spans="1:8" ht="12.75">
      <c r="A192" s="53"/>
      <c r="B192" s="53"/>
      <c r="D192" s="53"/>
      <c r="E192" s="43"/>
      <c r="F192" s="54"/>
      <c r="G192" s="6"/>
      <c r="H192" s="6"/>
    </row>
    <row r="193" spans="1:8" ht="12.75">
      <c r="A193" s="53"/>
      <c r="B193" s="53"/>
      <c r="D193" s="53"/>
      <c r="E193" s="43"/>
      <c r="F193" s="54"/>
      <c r="G193" s="6"/>
      <c r="H193" s="6"/>
    </row>
    <row r="194" spans="1:8" ht="12.75">
      <c r="A194" s="53"/>
      <c r="B194" s="53"/>
      <c r="D194" s="53"/>
      <c r="E194" s="43"/>
      <c r="F194" s="54"/>
      <c r="G194" s="6"/>
      <c r="H194" s="6"/>
    </row>
    <row r="195" spans="1:8" ht="12.75">
      <c r="A195" s="53"/>
      <c r="B195" s="53"/>
      <c r="D195" s="53"/>
      <c r="E195" s="43"/>
      <c r="F195" s="54"/>
      <c r="G195" s="6"/>
      <c r="H195" s="6"/>
    </row>
    <row r="196" spans="1:8" ht="12.75">
      <c r="A196" s="53"/>
      <c r="B196" s="53"/>
      <c r="D196" s="53"/>
      <c r="E196" s="43"/>
      <c r="F196" s="54"/>
      <c r="G196" s="6"/>
      <c r="H196" s="6"/>
    </row>
    <row r="197" spans="1:8" ht="12.75">
      <c r="A197" s="53"/>
      <c r="B197" s="53"/>
      <c r="D197" s="53"/>
      <c r="E197" s="43"/>
      <c r="F197" s="54"/>
      <c r="G197" s="6"/>
      <c r="H197" s="6"/>
    </row>
    <row r="198" spans="1:8" ht="12.75">
      <c r="A198" s="53"/>
      <c r="B198" s="53"/>
      <c r="D198" s="53"/>
      <c r="E198" s="43"/>
      <c r="F198" s="54"/>
      <c r="G198" s="6"/>
      <c r="H198" s="6"/>
    </row>
  </sheetData>
  <sheetProtection selectLockedCells="1" selectUnlockedCells="1"/>
  <mergeCells count="73">
    <mergeCell ref="D68:E68"/>
    <mergeCell ref="E70:F70"/>
    <mergeCell ref="G70:I70"/>
    <mergeCell ref="A73:B73"/>
    <mergeCell ref="C73:I73"/>
    <mergeCell ref="D59:E59"/>
    <mergeCell ref="A60:A68"/>
    <mergeCell ref="D60:E60"/>
    <mergeCell ref="D61:E61"/>
    <mergeCell ref="D62:E62"/>
    <mergeCell ref="D63:E63"/>
    <mergeCell ref="D64:E64"/>
    <mergeCell ref="D65:E65"/>
    <mergeCell ref="D66:E66"/>
    <mergeCell ref="D67:E67"/>
    <mergeCell ref="D54:E54"/>
    <mergeCell ref="D55:E55"/>
    <mergeCell ref="D56:E56"/>
    <mergeCell ref="D58:E58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A13:A17"/>
    <mergeCell ref="D13:E13"/>
    <mergeCell ref="D16:E16"/>
    <mergeCell ref="D17:E17"/>
    <mergeCell ref="L9:M9"/>
    <mergeCell ref="B11:C11"/>
    <mergeCell ref="D11:E11"/>
    <mergeCell ref="D12:E12"/>
    <mergeCell ref="A5:E5"/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A1:E1"/>
    <mergeCell ref="A2:E2"/>
    <mergeCell ref="A3:E3"/>
    <mergeCell ref="A4:E4"/>
  </mergeCells>
  <printOptions horizontalCentered="1"/>
  <pageMargins left="0.2111111111111111" right="0.10347222222222222" top="0.31527777777777777" bottom="0.3819444444444444" header="0.5118055555555555" footer="0.15694444444444444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J156"/>
  <sheetViews>
    <sheetView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2" sqref="I2:J2"/>
    </sheetView>
  </sheetViews>
  <sheetFormatPr defaultColWidth="9.140625" defaultRowHeight="12.75"/>
  <cols>
    <col min="1" max="1" width="4.7109375" style="55" customWidth="1"/>
    <col min="2" max="2" width="3.421875" style="55" customWidth="1"/>
    <col min="3" max="3" width="3.7109375" style="55" customWidth="1"/>
    <col min="4" max="4" width="4.57421875" style="55" customWidth="1"/>
    <col min="5" max="5" width="42.421875" style="56" customWidth="1"/>
    <col min="6" max="6" width="5.00390625" style="57" customWidth="1"/>
    <col min="7" max="7" width="10.28125" style="58" customWidth="1"/>
    <col min="8" max="8" width="11.57421875" style="58" customWidth="1"/>
    <col min="9" max="9" width="10.7109375" style="58" customWidth="1"/>
    <col min="10" max="10" width="7.28125" style="58" customWidth="1"/>
    <col min="11" max="238" width="9.140625" style="59" customWidth="1"/>
  </cols>
  <sheetData>
    <row r="1" spans="1:87" s="8" customFormat="1" ht="12.75" customHeight="1">
      <c r="A1" s="331" t="s">
        <v>0</v>
      </c>
      <c r="B1" s="331"/>
      <c r="C1" s="331"/>
      <c r="D1" s="331"/>
      <c r="E1" s="331"/>
      <c r="F1" s="10"/>
      <c r="G1" s="60"/>
      <c r="H1" s="60"/>
      <c r="I1" s="61"/>
      <c r="J1" s="6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</row>
    <row r="2" spans="1:87" s="8" customFormat="1" ht="12.75" customHeight="1">
      <c r="A2" s="331" t="s">
        <v>1</v>
      </c>
      <c r="B2" s="331"/>
      <c r="C2" s="331"/>
      <c r="D2" s="331"/>
      <c r="E2" s="331"/>
      <c r="F2" s="10"/>
      <c r="G2" s="60"/>
      <c r="H2" s="60"/>
      <c r="I2" s="453" t="s">
        <v>479</v>
      </c>
      <c r="J2" s="453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s="8" customFormat="1" ht="12.75" customHeight="1">
      <c r="A3" s="331" t="s">
        <v>2</v>
      </c>
      <c r="B3" s="331"/>
      <c r="C3" s="331"/>
      <c r="D3" s="331"/>
      <c r="E3" s="331"/>
      <c r="F3" s="10"/>
      <c r="G3" s="60"/>
      <c r="H3" s="60"/>
      <c r="I3" s="61"/>
      <c r="J3" s="6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</row>
    <row r="4" spans="1:87" s="8" customFormat="1" ht="12.75" customHeight="1">
      <c r="A4" s="331" t="s">
        <v>3</v>
      </c>
      <c r="B4" s="331"/>
      <c r="C4" s="331"/>
      <c r="D4" s="331"/>
      <c r="E4" s="331"/>
      <c r="F4" s="10"/>
      <c r="G4" s="60"/>
      <c r="H4" s="60"/>
      <c r="I4" s="61"/>
      <c r="J4" s="6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</row>
    <row r="5" spans="1:87" s="8" customFormat="1" ht="12.75" customHeight="1">
      <c r="A5" s="331" t="s">
        <v>4</v>
      </c>
      <c r="B5" s="331"/>
      <c r="C5" s="331"/>
      <c r="D5" s="331"/>
      <c r="E5" s="331"/>
      <c r="F5" s="10"/>
      <c r="G5" s="60"/>
      <c r="H5" s="60"/>
      <c r="I5" s="61"/>
      <c r="J5" s="6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</row>
    <row r="6" spans="1:87" s="8" customFormat="1" ht="12.75" customHeight="1">
      <c r="A6" s="13"/>
      <c r="B6" s="13"/>
      <c r="C6" s="13"/>
      <c r="D6" s="13"/>
      <c r="E6" s="15"/>
      <c r="F6" s="11"/>
      <c r="G6" s="61"/>
      <c r="H6" s="61"/>
      <c r="I6" s="423"/>
      <c r="J6" s="42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10" ht="33" customHeight="1">
      <c r="A7" s="346" t="s">
        <v>105</v>
      </c>
      <c r="B7" s="346"/>
      <c r="C7" s="346"/>
      <c r="D7" s="346"/>
      <c r="E7" s="346"/>
      <c r="F7" s="346"/>
      <c r="G7" s="346"/>
      <c r="H7" s="346"/>
      <c r="I7" s="346"/>
      <c r="J7" s="346"/>
    </row>
    <row r="8" spans="1:6" ht="12.75">
      <c r="A8" s="62"/>
      <c r="B8" s="62"/>
      <c r="C8" s="62"/>
      <c r="D8" s="62"/>
      <c r="E8" s="63"/>
      <c r="F8" s="64"/>
    </row>
    <row r="9" spans="1:10" ht="12.75">
      <c r="A9" s="62"/>
      <c r="B9" s="62"/>
      <c r="C9" s="62"/>
      <c r="D9" s="62"/>
      <c r="E9" s="63"/>
      <c r="F9" s="64"/>
      <c r="J9" s="58" t="s">
        <v>7</v>
      </c>
    </row>
    <row r="10" spans="1:10" ht="36.75" customHeight="1">
      <c r="A10" s="347"/>
      <c r="B10" s="347"/>
      <c r="C10" s="347"/>
      <c r="D10" s="348" t="s">
        <v>8</v>
      </c>
      <c r="E10" s="348"/>
      <c r="F10" s="348" t="s">
        <v>9</v>
      </c>
      <c r="G10" s="424" t="s">
        <v>106</v>
      </c>
      <c r="H10" s="424"/>
      <c r="I10" s="265" t="s">
        <v>107</v>
      </c>
      <c r="J10" s="266" t="s">
        <v>15</v>
      </c>
    </row>
    <row r="11" spans="1:10" ht="39.75" customHeight="1">
      <c r="A11" s="347"/>
      <c r="B11" s="347"/>
      <c r="C11" s="347"/>
      <c r="D11" s="348"/>
      <c r="E11" s="348"/>
      <c r="F11" s="348"/>
      <c r="G11" s="267" t="s">
        <v>108</v>
      </c>
      <c r="H11" s="268" t="s">
        <v>109</v>
      </c>
      <c r="I11" s="267" t="s">
        <v>110</v>
      </c>
      <c r="J11" s="269" t="s">
        <v>111</v>
      </c>
    </row>
    <row r="12" spans="1:10" ht="13.5" customHeight="1">
      <c r="A12" s="68">
        <v>0</v>
      </c>
      <c r="B12" s="353">
        <v>1</v>
      </c>
      <c r="C12" s="353"/>
      <c r="D12" s="354">
        <v>2</v>
      </c>
      <c r="E12" s="354"/>
      <c r="F12" s="70">
        <v>3</v>
      </c>
      <c r="G12" s="71">
        <v>4</v>
      </c>
      <c r="H12" s="71">
        <v>5</v>
      </c>
      <c r="I12" s="71">
        <v>6</v>
      </c>
      <c r="J12" s="72">
        <v>7</v>
      </c>
    </row>
    <row r="13" spans="1:10" ht="21.75" customHeight="1">
      <c r="A13" s="73" t="s">
        <v>19</v>
      </c>
      <c r="B13" s="74"/>
      <c r="C13" s="74"/>
      <c r="D13" s="355" t="s">
        <v>480</v>
      </c>
      <c r="E13" s="355"/>
      <c r="F13" s="70">
        <v>1</v>
      </c>
      <c r="G13" s="76">
        <v>3848.564</v>
      </c>
      <c r="H13" s="76">
        <f>H14+H25+H31</f>
        <v>3707.2279999999996</v>
      </c>
      <c r="I13" s="76">
        <v>3888.29</v>
      </c>
      <c r="J13" s="77">
        <f>I13/H13</f>
        <v>1.0488402655569067</v>
      </c>
    </row>
    <row r="14" spans="1:10" ht="31.5" customHeight="1">
      <c r="A14" s="356"/>
      <c r="B14" s="78">
        <v>1</v>
      </c>
      <c r="C14" s="74"/>
      <c r="D14" s="355" t="s">
        <v>481</v>
      </c>
      <c r="E14" s="355"/>
      <c r="F14" s="70">
        <v>2</v>
      </c>
      <c r="G14" s="76">
        <v>3828.49</v>
      </c>
      <c r="H14" s="76">
        <v>3698.345</v>
      </c>
      <c r="I14" s="76">
        <v>3881.29</v>
      </c>
      <c r="J14" s="77">
        <f>I14/H14</f>
        <v>1.0494667209251707</v>
      </c>
    </row>
    <row r="15" spans="1:10" ht="26.25" customHeight="1">
      <c r="A15" s="356"/>
      <c r="B15" s="357"/>
      <c r="C15" s="74" t="s">
        <v>22</v>
      </c>
      <c r="D15" s="355" t="s">
        <v>482</v>
      </c>
      <c r="E15" s="355"/>
      <c r="F15" s="70">
        <v>3</v>
      </c>
      <c r="G15" s="76">
        <v>0</v>
      </c>
      <c r="H15" s="76">
        <v>0</v>
      </c>
      <c r="I15" s="76">
        <v>0</v>
      </c>
      <c r="J15" s="77">
        <v>0</v>
      </c>
    </row>
    <row r="16" spans="1:10" ht="15.75" customHeight="1">
      <c r="A16" s="356"/>
      <c r="B16" s="357"/>
      <c r="C16" s="74" t="s">
        <v>24</v>
      </c>
      <c r="D16" s="355" t="s">
        <v>483</v>
      </c>
      <c r="E16" s="355"/>
      <c r="F16" s="70">
        <v>4</v>
      </c>
      <c r="G16" s="76">
        <v>0</v>
      </c>
      <c r="H16" s="76">
        <v>0</v>
      </c>
      <c r="I16" s="76">
        <v>0</v>
      </c>
      <c r="J16" s="77">
        <v>0</v>
      </c>
    </row>
    <row r="17" spans="1:10" ht="16.5" customHeight="1">
      <c r="A17" s="356"/>
      <c r="B17" s="357"/>
      <c r="C17" s="74" t="s">
        <v>71</v>
      </c>
      <c r="D17" s="355" t="s">
        <v>484</v>
      </c>
      <c r="E17" s="355"/>
      <c r="F17" s="70">
        <v>5</v>
      </c>
      <c r="G17" s="76">
        <v>0</v>
      </c>
      <c r="H17" s="76">
        <v>0</v>
      </c>
      <c r="I17" s="76">
        <v>0</v>
      </c>
      <c r="J17" s="77">
        <v>0</v>
      </c>
    </row>
    <row r="18" spans="1:10" ht="30" customHeight="1">
      <c r="A18" s="356"/>
      <c r="B18" s="357"/>
      <c r="C18" s="74" t="s">
        <v>81</v>
      </c>
      <c r="D18" s="355" t="s">
        <v>485</v>
      </c>
      <c r="E18" s="355"/>
      <c r="F18" s="70">
        <v>6</v>
      </c>
      <c r="G18" s="76">
        <v>0</v>
      </c>
      <c r="H18" s="76">
        <v>0</v>
      </c>
      <c r="I18" s="76">
        <v>0</v>
      </c>
      <c r="J18" s="77">
        <v>0</v>
      </c>
    </row>
    <row r="19" spans="1:10" ht="34.5" customHeight="1">
      <c r="A19" s="356"/>
      <c r="B19" s="74"/>
      <c r="C19" s="74" t="s">
        <v>83</v>
      </c>
      <c r="D19" s="355" t="s">
        <v>486</v>
      </c>
      <c r="E19" s="355"/>
      <c r="F19" s="70">
        <v>7</v>
      </c>
      <c r="G19" s="76">
        <v>383.196</v>
      </c>
      <c r="H19" s="76">
        <v>398.813</v>
      </c>
      <c r="I19" s="76">
        <v>10</v>
      </c>
      <c r="J19" s="77">
        <f>I19/H19</f>
        <v>0.025074408306649986</v>
      </c>
    </row>
    <row r="20" spans="1:10" ht="20.25" customHeight="1">
      <c r="A20" s="356"/>
      <c r="B20" s="74"/>
      <c r="C20" s="74"/>
      <c r="D20" s="270" t="s">
        <v>487</v>
      </c>
      <c r="E20" s="92" t="s">
        <v>488</v>
      </c>
      <c r="F20" s="70">
        <v>8</v>
      </c>
      <c r="G20" s="76">
        <v>383.196</v>
      </c>
      <c r="H20" s="76">
        <v>383.196</v>
      </c>
      <c r="I20" s="76">
        <v>10</v>
      </c>
      <c r="J20" s="77">
        <f>I20/H20</f>
        <v>0.026096305806949965</v>
      </c>
    </row>
    <row r="21" spans="1:10" ht="28.5" customHeight="1">
      <c r="A21" s="356"/>
      <c r="B21" s="74"/>
      <c r="C21" s="74"/>
      <c r="D21" s="75" t="s">
        <v>489</v>
      </c>
      <c r="E21" s="75" t="s">
        <v>490</v>
      </c>
      <c r="F21" s="70">
        <v>9</v>
      </c>
      <c r="G21" s="76">
        <v>0</v>
      </c>
      <c r="H21" s="76">
        <v>0</v>
      </c>
      <c r="I21" s="76">
        <v>0</v>
      </c>
      <c r="J21" s="77">
        <v>0</v>
      </c>
    </row>
    <row r="22" spans="1:10" ht="14.25" customHeight="1">
      <c r="A22" s="356"/>
      <c r="B22" s="74"/>
      <c r="C22" s="74"/>
      <c r="D22" s="75"/>
      <c r="E22" s="81" t="s">
        <v>138</v>
      </c>
      <c r="F22" s="70">
        <v>10</v>
      </c>
      <c r="G22" s="76">
        <v>0</v>
      </c>
      <c r="H22" s="76">
        <v>0</v>
      </c>
      <c r="I22" s="76">
        <v>0</v>
      </c>
      <c r="J22" s="77">
        <v>0</v>
      </c>
    </row>
    <row r="23" spans="1:10" ht="15" customHeight="1">
      <c r="A23" s="356"/>
      <c r="B23" s="74"/>
      <c r="C23" s="74"/>
      <c r="D23" s="75"/>
      <c r="E23" s="81" t="s">
        <v>139</v>
      </c>
      <c r="F23" s="70">
        <v>11</v>
      </c>
      <c r="G23" s="76">
        <v>0</v>
      </c>
      <c r="H23" s="76">
        <v>0</v>
      </c>
      <c r="I23" s="76">
        <v>0</v>
      </c>
      <c r="J23" s="77">
        <v>0</v>
      </c>
    </row>
    <row r="24" spans="1:10" ht="12.75" customHeight="1">
      <c r="A24" s="356"/>
      <c r="B24" s="74"/>
      <c r="C24" s="74"/>
      <c r="D24" s="75" t="s">
        <v>491</v>
      </c>
      <c r="E24" s="75" t="s">
        <v>125</v>
      </c>
      <c r="F24" s="70">
        <v>12</v>
      </c>
      <c r="G24" s="76">
        <v>0</v>
      </c>
      <c r="H24" s="76">
        <v>15.617</v>
      </c>
      <c r="I24" s="76">
        <v>0</v>
      </c>
      <c r="J24" s="77">
        <f>I24/H24</f>
        <v>0</v>
      </c>
    </row>
    <row r="25" spans="1:10" ht="33" customHeight="1">
      <c r="A25" s="356"/>
      <c r="B25" s="74">
        <v>2</v>
      </c>
      <c r="C25" s="74"/>
      <c r="D25" s="355" t="s">
        <v>492</v>
      </c>
      <c r="E25" s="355"/>
      <c r="F25" s="70">
        <v>13</v>
      </c>
      <c r="G25" s="76">
        <f>G26+G27+G28+G29+G30</f>
        <v>20.074</v>
      </c>
      <c r="H25" s="76">
        <v>8.883</v>
      </c>
      <c r="I25" s="76">
        <v>7</v>
      </c>
      <c r="J25" s="77">
        <f>I25/H25</f>
        <v>0.7880220646178093</v>
      </c>
    </row>
    <row r="26" spans="1:10" ht="13.5" customHeight="1">
      <c r="A26" s="356"/>
      <c r="B26" s="357"/>
      <c r="C26" s="74" t="s">
        <v>22</v>
      </c>
      <c r="D26" s="358" t="s">
        <v>146</v>
      </c>
      <c r="E26" s="358"/>
      <c r="F26" s="70">
        <v>14</v>
      </c>
      <c r="G26" s="76">
        <v>0</v>
      </c>
      <c r="H26" s="76">
        <v>0</v>
      </c>
      <c r="I26" s="76">
        <v>0</v>
      </c>
      <c r="J26" s="77">
        <v>0</v>
      </c>
    </row>
    <row r="27" spans="1:10" ht="17.25" customHeight="1">
      <c r="A27" s="356"/>
      <c r="B27" s="357"/>
      <c r="C27" s="74" t="s">
        <v>24</v>
      </c>
      <c r="D27" s="358" t="s">
        <v>147</v>
      </c>
      <c r="E27" s="358"/>
      <c r="F27" s="70">
        <v>15</v>
      </c>
      <c r="G27" s="76">
        <v>0</v>
      </c>
      <c r="H27" s="76">
        <v>0</v>
      </c>
      <c r="I27" s="76">
        <v>0</v>
      </c>
      <c r="J27" s="77">
        <v>0</v>
      </c>
    </row>
    <row r="28" spans="1:10" ht="15.75" customHeight="1">
      <c r="A28" s="356"/>
      <c r="B28" s="357"/>
      <c r="C28" s="74" t="s">
        <v>71</v>
      </c>
      <c r="D28" s="358" t="s">
        <v>148</v>
      </c>
      <c r="E28" s="358"/>
      <c r="F28" s="70">
        <v>16</v>
      </c>
      <c r="G28" s="76">
        <v>0</v>
      </c>
      <c r="H28" s="76">
        <v>0</v>
      </c>
      <c r="I28" s="76">
        <v>0</v>
      </c>
      <c r="J28" s="77">
        <v>0</v>
      </c>
    </row>
    <row r="29" spans="1:10" ht="12" customHeight="1">
      <c r="A29" s="356"/>
      <c r="B29" s="357"/>
      <c r="C29" s="74" t="s">
        <v>81</v>
      </c>
      <c r="D29" s="358" t="s">
        <v>149</v>
      </c>
      <c r="E29" s="358"/>
      <c r="F29" s="70">
        <v>17</v>
      </c>
      <c r="G29" s="76">
        <v>0</v>
      </c>
      <c r="H29" s="76">
        <v>0</v>
      </c>
      <c r="I29" s="76">
        <v>0</v>
      </c>
      <c r="J29" s="77">
        <v>0</v>
      </c>
    </row>
    <row r="30" spans="1:10" ht="15" customHeight="1">
      <c r="A30" s="356"/>
      <c r="B30" s="357"/>
      <c r="C30" s="74" t="s">
        <v>83</v>
      </c>
      <c r="D30" s="358" t="s">
        <v>150</v>
      </c>
      <c r="E30" s="358"/>
      <c r="F30" s="70">
        <v>18</v>
      </c>
      <c r="G30" s="76">
        <v>20.074</v>
      </c>
      <c r="H30" s="76">
        <v>8.883</v>
      </c>
      <c r="I30" s="76">
        <v>7</v>
      </c>
      <c r="J30" s="77">
        <f>I30/H30</f>
        <v>0.7880220646178093</v>
      </c>
    </row>
    <row r="31" spans="1:10" ht="15" customHeight="1">
      <c r="A31" s="356"/>
      <c r="B31" s="74">
        <v>3</v>
      </c>
      <c r="C31" s="74"/>
      <c r="D31" s="358" t="s">
        <v>460</v>
      </c>
      <c r="E31" s="358"/>
      <c r="F31" s="70">
        <v>19</v>
      </c>
      <c r="G31" s="76">
        <v>0</v>
      </c>
      <c r="H31" s="76">
        <v>0</v>
      </c>
      <c r="I31" s="76">
        <v>0</v>
      </c>
      <c r="J31" s="77">
        <v>0</v>
      </c>
    </row>
    <row r="32" spans="1:10" ht="25.5" customHeight="1">
      <c r="A32" s="73" t="s">
        <v>28</v>
      </c>
      <c r="B32" s="358" t="s">
        <v>493</v>
      </c>
      <c r="C32" s="358"/>
      <c r="D32" s="358"/>
      <c r="E32" s="358"/>
      <c r="F32" s="70">
        <v>20</v>
      </c>
      <c r="G32" s="76">
        <v>3389.604</v>
      </c>
      <c r="H32" s="76">
        <v>3220.007</v>
      </c>
      <c r="I32" s="76">
        <v>3647.147</v>
      </c>
      <c r="J32" s="77">
        <f aca="true" t="shared" si="0" ref="J32:J43">I32/H32</f>
        <v>1.1326518855393792</v>
      </c>
    </row>
    <row r="33" spans="1:10" ht="25.5" customHeight="1">
      <c r="A33" s="356"/>
      <c r="B33" s="74">
        <v>1</v>
      </c>
      <c r="C33" s="355" t="s">
        <v>494</v>
      </c>
      <c r="D33" s="355"/>
      <c r="E33" s="355"/>
      <c r="F33" s="70">
        <v>21</v>
      </c>
      <c r="G33" s="76">
        <v>3389.604</v>
      </c>
      <c r="H33" s="76">
        <v>3220.007</v>
      </c>
      <c r="I33" s="76">
        <v>3647.147</v>
      </c>
      <c r="J33" s="77">
        <f t="shared" si="0"/>
        <v>1.1326518855393792</v>
      </c>
    </row>
    <row r="34" spans="1:10" ht="26.25" customHeight="1">
      <c r="A34" s="356"/>
      <c r="B34" s="357"/>
      <c r="C34" s="355" t="s">
        <v>495</v>
      </c>
      <c r="D34" s="355"/>
      <c r="E34" s="355"/>
      <c r="F34" s="70">
        <v>22</v>
      </c>
      <c r="G34" s="76">
        <v>543.087</v>
      </c>
      <c r="H34" s="76">
        <v>491.324</v>
      </c>
      <c r="I34" s="76">
        <v>598.991</v>
      </c>
      <c r="J34" s="77">
        <f t="shared" si="0"/>
        <v>1.2191364557807067</v>
      </c>
    </row>
    <row r="35" spans="1:10" ht="28.5" customHeight="1">
      <c r="A35" s="356"/>
      <c r="B35" s="357"/>
      <c r="C35" s="74" t="s">
        <v>154</v>
      </c>
      <c r="D35" s="355" t="s">
        <v>496</v>
      </c>
      <c r="E35" s="355"/>
      <c r="F35" s="70">
        <v>23</v>
      </c>
      <c r="G35" s="76">
        <v>288.544</v>
      </c>
      <c r="H35" s="83">
        <v>288.468</v>
      </c>
      <c r="I35" s="76">
        <v>324.034</v>
      </c>
      <c r="J35" s="77">
        <f t="shared" si="0"/>
        <v>1.1232927049100765</v>
      </c>
    </row>
    <row r="36" spans="1:10" ht="16.5" customHeight="1">
      <c r="A36" s="356"/>
      <c r="B36" s="357"/>
      <c r="C36" s="74" t="s">
        <v>22</v>
      </c>
      <c r="D36" s="355" t="s">
        <v>157</v>
      </c>
      <c r="E36" s="355"/>
      <c r="F36" s="70">
        <v>24</v>
      </c>
      <c r="G36" s="76">
        <v>121.553</v>
      </c>
      <c r="H36" s="83">
        <v>118.393</v>
      </c>
      <c r="I36" s="76">
        <v>141.029</v>
      </c>
      <c r="J36" s="77">
        <f t="shared" si="0"/>
        <v>1.1911937361161555</v>
      </c>
    </row>
    <row r="37" spans="1:10" ht="15.75" customHeight="1">
      <c r="A37" s="356"/>
      <c r="B37" s="357"/>
      <c r="C37" s="74"/>
      <c r="D37" s="75" t="s">
        <v>118</v>
      </c>
      <c r="E37" s="75" t="s">
        <v>159</v>
      </c>
      <c r="F37" s="70">
        <v>25</v>
      </c>
      <c r="G37" s="76">
        <v>4.203</v>
      </c>
      <c r="H37" s="83">
        <v>11.886</v>
      </c>
      <c r="I37" s="76">
        <v>5.885</v>
      </c>
      <c r="J37" s="77">
        <f t="shared" si="0"/>
        <v>0.4951203096079421</v>
      </c>
    </row>
    <row r="38" spans="1:10" ht="14.25" customHeight="1">
      <c r="A38" s="356"/>
      <c r="B38" s="357"/>
      <c r="C38" s="74"/>
      <c r="D38" s="75" t="s">
        <v>120</v>
      </c>
      <c r="E38" s="75" t="s">
        <v>161</v>
      </c>
      <c r="F38" s="70">
        <v>26</v>
      </c>
      <c r="G38" s="76">
        <v>117.35</v>
      </c>
      <c r="H38" s="83">
        <v>106.507</v>
      </c>
      <c r="I38" s="76">
        <v>135.144</v>
      </c>
      <c r="J38" s="77">
        <f t="shared" si="0"/>
        <v>1.2688743462870984</v>
      </c>
    </row>
    <row r="39" spans="1:10" ht="24" customHeight="1">
      <c r="A39" s="356"/>
      <c r="B39" s="357"/>
      <c r="C39" s="74" t="s">
        <v>24</v>
      </c>
      <c r="D39" s="355" t="s">
        <v>162</v>
      </c>
      <c r="E39" s="355"/>
      <c r="F39" s="70">
        <v>27</v>
      </c>
      <c r="G39" s="76">
        <v>77.477</v>
      </c>
      <c r="H39" s="83">
        <v>48.683</v>
      </c>
      <c r="I39" s="76">
        <v>62</v>
      </c>
      <c r="J39" s="77">
        <f t="shared" si="0"/>
        <v>1.2735451800423145</v>
      </c>
    </row>
    <row r="40" spans="1:10" ht="15" customHeight="1">
      <c r="A40" s="356"/>
      <c r="B40" s="357"/>
      <c r="C40" s="74" t="s">
        <v>71</v>
      </c>
      <c r="D40" s="355" t="s">
        <v>163</v>
      </c>
      <c r="E40" s="355"/>
      <c r="F40" s="70">
        <v>28</v>
      </c>
      <c r="G40" s="76">
        <v>21.323</v>
      </c>
      <c r="H40" s="83">
        <v>17.811</v>
      </c>
      <c r="I40" s="76">
        <v>20.161</v>
      </c>
      <c r="J40" s="77">
        <f t="shared" si="0"/>
        <v>1.1319409353770142</v>
      </c>
    </row>
    <row r="41" spans="1:10" ht="30.75" customHeight="1">
      <c r="A41" s="356"/>
      <c r="B41" s="357"/>
      <c r="C41" s="74" t="s">
        <v>165</v>
      </c>
      <c r="D41" s="358" t="s">
        <v>497</v>
      </c>
      <c r="E41" s="358"/>
      <c r="F41" s="70">
        <v>29</v>
      </c>
      <c r="G41" s="76">
        <v>92.276</v>
      </c>
      <c r="H41" s="83">
        <v>77.812</v>
      </c>
      <c r="I41" s="76">
        <v>87.281</v>
      </c>
      <c r="J41" s="77">
        <f t="shared" si="0"/>
        <v>1.1216907417878992</v>
      </c>
    </row>
    <row r="42" spans="1:10" ht="18" customHeight="1">
      <c r="A42" s="356"/>
      <c r="B42" s="357"/>
      <c r="C42" s="74" t="s">
        <v>22</v>
      </c>
      <c r="D42" s="358" t="s">
        <v>167</v>
      </c>
      <c r="E42" s="358"/>
      <c r="F42" s="70">
        <v>30</v>
      </c>
      <c r="G42" s="76">
        <v>40.717</v>
      </c>
      <c r="H42" s="83">
        <v>45.291</v>
      </c>
      <c r="I42" s="76">
        <v>45.29</v>
      </c>
      <c r="J42" s="77">
        <f t="shared" si="0"/>
        <v>0.9999779205581684</v>
      </c>
    </row>
    <row r="43" spans="1:10" ht="18.75" customHeight="1">
      <c r="A43" s="356"/>
      <c r="B43" s="357"/>
      <c r="C43" s="74" t="s">
        <v>168</v>
      </c>
      <c r="D43" s="358" t="s">
        <v>498</v>
      </c>
      <c r="E43" s="358"/>
      <c r="F43" s="70">
        <v>31</v>
      </c>
      <c r="G43" s="76">
        <v>28.033</v>
      </c>
      <c r="H43" s="83">
        <v>14.03</v>
      </c>
      <c r="I43" s="76">
        <v>21.5</v>
      </c>
      <c r="J43" s="77">
        <f t="shared" si="0"/>
        <v>1.5324305060584462</v>
      </c>
    </row>
    <row r="44" spans="1:10" ht="25.5" customHeight="1">
      <c r="A44" s="356"/>
      <c r="B44" s="357"/>
      <c r="C44" s="74"/>
      <c r="D44" s="82" t="s">
        <v>158</v>
      </c>
      <c r="E44" s="82" t="s">
        <v>170</v>
      </c>
      <c r="F44" s="70">
        <v>32</v>
      </c>
      <c r="G44" s="76">
        <v>0</v>
      </c>
      <c r="H44" s="83">
        <v>0</v>
      </c>
      <c r="I44" s="76">
        <v>0</v>
      </c>
      <c r="J44" s="77">
        <v>0</v>
      </c>
    </row>
    <row r="45" spans="1:10" ht="14.25" customHeight="1">
      <c r="A45" s="356"/>
      <c r="B45" s="357"/>
      <c r="C45" s="74"/>
      <c r="D45" s="82" t="s">
        <v>160</v>
      </c>
      <c r="E45" s="82" t="s">
        <v>171</v>
      </c>
      <c r="F45" s="70">
        <v>33</v>
      </c>
      <c r="G45" s="76">
        <v>28.033</v>
      </c>
      <c r="H45" s="83">
        <v>14.03</v>
      </c>
      <c r="I45" s="76">
        <v>21.5</v>
      </c>
      <c r="J45" s="77">
        <f aca="true" t="shared" si="1" ref="J45:J50">I45/H45</f>
        <v>1.5324305060584462</v>
      </c>
    </row>
    <row r="46" spans="1:10" ht="15" customHeight="1">
      <c r="A46" s="356"/>
      <c r="B46" s="357"/>
      <c r="C46" s="74" t="s">
        <v>71</v>
      </c>
      <c r="D46" s="358" t="s">
        <v>172</v>
      </c>
      <c r="E46" s="358"/>
      <c r="F46" s="70">
        <v>34</v>
      </c>
      <c r="G46" s="76">
        <v>23.526</v>
      </c>
      <c r="H46" s="83">
        <v>18.491</v>
      </c>
      <c r="I46" s="76">
        <v>20.491</v>
      </c>
      <c r="J46" s="77">
        <f t="shared" si="1"/>
        <v>1.1081607268400844</v>
      </c>
    </row>
    <row r="47" spans="1:10" ht="51" customHeight="1">
      <c r="A47" s="356"/>
      <c r="B47" s="357"/>
      <c r="C47" s="74" t="s">
        <v>173</v>
      </c>
      <c r="D47" s="358" t="s">
        <v>499</v>
      </c>
      <c r="E47" s="358"/>
      <c r="F47" s="70">
        <v>35</v>
      </c>
      <c r="G47" s="76">
        <v>162.267</v>
      </c>
      <c r="H47" s="83">
        <v>125.044</v>
      </c>
      <c r="I47" s="76">
        <v>187.676</v>
      </c>
      <c r="J47" s="77">
        <f t="shared" si="1"/>
        <v>1.5008796903489972</v>
      </c>
    </row>
    <row r="48" spans="1:10" ht="14.25" customHeight="1">
      <c r="A48" s="356"/>
      <c r="B48" s="357"/>
      <c r="C48" s="74" t="s">
        <v>22</v>
      </c>
      <c r="D48" s="358" t="s">
        <v>175</v>
      </c>
      <c r="E48" s="358"/>
      <c r="F48" s="70">
        <v>36</v>
      </c>
      <c r="G48" s="76">
        <v>86.859</v>
      </c>
      <c r="H48" s="83">
        <v>57.116</v>
      </c>
      <c r="I48" s="76">
        <v>60.605</v>
      </c>
      <c r="J48" s="77">
        <f t="shared" si="1"/>
        <v>1.0610862105189438</v>
      </c>
    </row>
    <row r="49" spans="1:10" ht="25.5" customHeight="1">
      <c r="A49" s="356"/>
      <c r="B49" s="357"/>
      <c r="C49" s="74" t="s">
        <v>24</v>
      </c>
      <c r="D49" s="358" t="s">
        <v>176</v>
      </c>
      <c r="E49" s="358"/>
      <c r="F49" s="70">
        <v>37</v>
      </c>
      <c r="G49" s="76">
        <v>7</v>
      </c>
      <c r="H49" s="83">
        <v>9</v>
      </c>
      <c r="I49" s="76">
        <v>24</v>
      </c>
      <c r="J49" s="77">
        <f t="shared" si="1"/>
        <v>2.6666666666666665</v>
      </c>
    </row>
    <row r="50" spans="1:10" ht="25.5" customHeight="1">
      <c r="A50" s="356"/>
      <c r="B50" s="357"/>
      <c r="C50" s="74"/>
      <c r="D50" s="84" t="s">
        <v>158</v>
      </c>
      <c r="E50" s="84" t="s">
        <v>177</v>
      </c>
      <c r="F50" s="70">
        <v>38</v>
      </c>
      <c r="G50" s="76">
        <v>7</v>
      </c>
      <c r="H50" s="83">
        <v>9</v>
      </c>
      <c r="I50" s="76">
        <v>24</v>
      </c>
      <c r="J50" s="77">
        <f t="shared" si="1"/>
        <v>2.6666666666666665</v>
      </c>
    </row>
    <row r="51" spans="1:10" ht="18" customHeight="1">
      <c r="A51" s="356"/>
      <c r="B51" s="357"/>
      <c r="C51" s="74"/>
      <c r="D51" s="84" t="s">
        <v>160</v>
      </c>
      <c r="E51" s="84" t="s">
        <v>500</v>
      </c>
      <c r="F51" s="70">
        <v>39</v>
      </c>
      <c r="G51" s="76">
        <v>0</v>
      </c>
      <c r="H51" s="83">
        <v>0</v>
      </c>
      <c r="I51" s="76">
        <v>0</v>
      </c>
      <c r="J51" s="77">
        <v>0</v>
      </c>
    </row>
    <row r="52" spans="1:10" ht="28.5" customHeight="1">
      <c r="A52" s="356"/>
      <c r="B52" s="357"/>
      <c r="C52" s="74" t="s">
        <v>71</v>
      </c>
      <c r="D52" s="358" t="s">
        <v>501</v>
      </c>
      <c r="E52" s="358"/>
      <c r="F52" s="70">
        <v>40</v>
      </c>
      <c r="G52" s="76">
        <v>25.596</v>
      </c>
      <c r="H52" s="83">
        <v>24.976</v>
      </c>
      <c r="I52" s="76">
        <v>49.276</v>
      </c>
      <c r="J52" s="77">
        <f>I52/H52</f>
        <v>1.9729340166559899</v>
      </c>
    </row>
    <row r="53" spans="1:10" ht="15.75" customHeight="1">
      <c r="A53" s="356"/>
      <c r="B53" s="357"/>
      <c r="C53" s="74"/>
      <c r="D53" s="84" t="s">
        <v>179</v>
      </c>
      <c r="E53" s="84" t="s">
        <v>180</v>
      </c>
      <c r="F53" s="70">
        <v>41</v>
      </c>
      <c r="G53" s="76">
        <v>25.596</v>
      </c>
      <c r="H53" s="83">
        <v>24.976</v>
      </c>
      <c r="I53" s="76">
        <v>49.276</v>
      </c>
      <c r="J53" s="77">
        <f>I53/H53</f>
        <v>1.9729340166559899</v>
      </c>
    </row>
    <row r="54" spans="1:10" ht="27.75" customHeight="1">
      <c r="A54" s="356"/>
      <c r="B54" s="357"/>
      <c r="C54" s="74"/>
      <c r="D54" s="84"/>
      <c r="E54" s="85" t="s">
        <v>181</v>
      </c>
      <c r="F54" s="70">
        <v>42</v>
      </c>
      <c r="G54" s="76">
        <v>18</v>
      </c>
      <c r="H54" s="83">
        <v>17.7</v>
      </c>
      <c r="I54" s="76">
        <v>36.5</v>
      </c>
      <c r="J54" s="77">
        <f>I54/H54</f>
        <v>2.062146892655367</v>
      </c>
    </row>
    <row r="55" spans="1:10" ht="20.25" customHeight="1">
      <c r="A55" s="356"/>
      <c r="B55" s="357"/>
      <c r="C55" s="74"/>
      <c r="D55" s="84" t="s">
        <v>182</v>
      </c>
      <c r="E55" s="84" t="s">
        <v>183</v>
      </c>
      <c r="F55" s="70">
        <v>43</v>
      </c>
      <c r="G55" s="76">
        <v>0</v>
      </c>
      <c r="H55" s="83">
        <v>0</v>
      </c>
      <c r="I55" s="76">
        <v>0</v>
      </c>
      <c r="J55" s="77">
        <v>0</v>
      </c>
    </row>
    <row r="56" spans="1:10" ht="38.25" customHeight="1">
      <c r="A56" s="356"/>
      <c r="B56" s="357"/>
      <c r="C56" s="74"/>
      <c r="D56" s="84"/>
      <c r="E56" s="85" t="s">
        <v>184</v>
      </c>
      <c r="F56" s="70">
        <v>44</v>
      </c>
      <c r="G56" s="76">
        <v>0</v>
      </c>
      <c r="H56" s="83">
        <v>0</v>
      </c>
      <c r="I56" s="76">
        <v>0</v>
      </c>
      <c r="J56" s="77">
        <v>0</v>
      </c>
    </row>
    <row r="57" spans="1:10" ht="53.25" customHeight="1">
      <c r="A57" s="356"/>
      <c r="B57" s="357"/>
      <c r="C57" s="74"/>
      <c r="D57" s="84"/>
      <c r="E57" s="85" t="s">
        <v>185</v>
      </c>
      <c r="F57" s="70">
        <v>45</v>
      </c>
      <c r="G57" s="76">
        <v>0</v>
      </c>
      <c r="H57" s="83">
        <v>0</v>
      </c>
      <c r="I57" s="76">
        <v>0</v>
      </c>
      <c r="J57" s="77">
        <v>0</v>
      </c>
    </row>
    <row r="58" spans="1:10" ht="13.5" customHeight="1">
      <c r="A58" s="356"/>
      <c r="B58" s="357"/>
      <c r="C58" s="74"/>
      <c r="D58" s="84"/>
      <c r="E58" s="85" t="s">
        <v>186</v>
      </c>
      <c r="F58" s="70">
        <v>46</v>
      </c>
      <c r="G58" s="76">
        <v>0</v>
      </c>
      <c r="H58" s="83">
        <v>0</v>
      </c>
      <c r="I58" s="76">
        <v>0</v>
      </c>
      <c r="J58" s="77">
        <v>0</v>
      </c>
    </row>
    <row r="59" spans="1:10" ht="27" customHeight="1">
      <c r="A59" s="356"/>
      <c r="B59" s="357"/>
      <c r="C59" s="74" t="s">
        <v>81</v>
      </c>
      <c r="D59" s="355" t="s">
        <v>502</v>
      </c>
      <c r="E59" s="355"/>
      <c r="F59" s="70">
        <v>47</v>
      </c>
      <c r="G59" s="76">
        <v>0</v>
      </c>
      <c r="H59" s="83">
        <v>0</v>
      </c>
      <c r="I59" s="76">
        <v>0</v>
      </c>
      <c r="J59" s="77">
        <v>0</v>
      </c>
    </row>
    <row r="60" spans="1:10" ht="15" customHeight="1">
      <c r="A60" s="356"/>
      <c r="B60" s="357"/>
      <c r="C60" s="74"/>
      <c r="D60" s="75" t="s">
        <v>188</v>
      </c>
      <c r="E60" s="86" t="s">
        <v>189</v>
      </c>
      <c r="F60" s="70">
        <v>48</v>
      </c>
      <c r="G60" s="76">
        <v>0</v>
      </c>
      <c r="H60" s="83">
        <v>0</v>
      </c>
      <c r="I60" s="76">
        <v>0</v>
      </c>
      <c r="J60" s="77">
        <v>0</v>
      </c>
    </row>
    <row r="61" spans="1:10" ht="16.5" customHeight="1">
      <c r="A61" s="356"/>
      <c r="B61" s="357"/>
      <c r="C61" s="74"/>
      <c r="D61" s="75" t="s">
        <v>190</v>
      </c>
      <c r="E61" s="86" t="s">
        <v>191</v>
      </c>
      <c r="F61" s="70">
        <v>49</v>
      </c>
      <c r="G61" s="76">
        <v>0</v>
      </c>
      <c r="H61" s="83">
        <v>0</v>
      </c>
      <c r="I61" s="76">
        <v>0</v>
      </c>
      <c r="J61" s="77">
        <v>0</v>
      </c>
    </row>
    <row r="62" spans="1:10" ht="27.75" customHeight="1">
      <c r="A62" s="356"/>
      <c r="B62" s="357"/>
      <c r="C62" s="74"/>
      <c r="D62" s="75" t="s">
        <v>192</v>
      </c>
      <c r="E62" s="86" t="s">
        <v>193</v>
      </c>
      <c r="F62" s="70">
        <v>50</v>
      </c>
      <c r="G62" s="76">
        <v>0</v>
      </c>
      <c r="H62" s="83">
        <v>0</v>
      </c>
      <c r="I62" s="76">
        <v>0</v>
      </c>
      <c r="J62" s="77">
        <v>0</v>
      </c>
    </row>
    <row r="63" spans="1:10" ht="16.5" customHeight="1">
      <c r="A63" s="356"/>
      <c r="B63" s="357"/>
      <c r="C63" s="74"/>
      <c r="D63" s="75" t="s">
        <v>194</v>
      </c>
      <c r="E63" s="86" t="s">
        <v>195</v>
      </c>
      <c r="F63" s="70">
        <v>51</v>
      </c>
      <c r="G63" s="76">
        <v>0</v>
      </c>
      <c r="H63" s="83">
        <v>0</v>
      </c>
      <c r="I63" s="76">
        <v>0</v>
      </c>
      <c r="J63" s="77">
        <v>0</v>
      </c>
    </row>
    <row r="64" spans="1:10" ht="14.25" customHeight="1">
      <c r="A64" s="356"/>
      <c r="B64" s="357"/>
      <c r="C64" s="74" t="s">
        <v>83</v>
      </c>
      <c r="D64" s="355" t="s">
        <v>196</v>
      </c>
      <c r="E64" s="355"/>
      <c r="F64" s="70">
        <v>52</v>
      </c>
      <c r="G64" s="76">
        <v>0</v>
      </c>
      <c r="H64" s="83">
        <v>0</v>
      </c>
      <c r="I64" s="76">
        <v>0</v>
      </c>
      <c r="J64" s="77">
        <v>0</v>
      </c>
    </row>
    <row r="65" spans="1:10" ht="16.5" customHeight="1">
      <c r="A65" s="356"/>
      <c r="B65" s="357"/>
      <c r="C65" s="74" t="s">
        <v>132</v>
      </c>
      <c r="D65" s="355" t="s">
        <v>197</v>
      </c>
      <c r="E65" s="355"/>
      <c r="F65" s="70">
        <v>53</v>
      </c>
      <c r="G65" s="76">
        <v>0</v>
      </c>
      <c r="H65" s="83">
        <v>0</v>
      </c>
      <c r="I65" s="76">
        <v>0</v>
      </c>
      <c r="J65" s="77">
        <v>0</v>
      </c>
    </row>
    <row r="66" spans="1:10" ht="15.75" customHeight="1">
      <c r="A66" s="356"/>
      <c r="B66" s="357"/>
      <c r="C66" s="74"/>
      <c r="D66" s="355" t="s">
        <v>503</v>
      </c>
      <c r="E66" s="355"/>
      <c r="F66" s="70">
        <v>54</v>
      </c>
      <c r="G66" s="76">
        <v>0</v>
      </c>
      <c r="H66" s="83">
        <v>0</v>
      </c>
      <c r="I66" s="76">
        <v>0</v>
      </c>
      <c r="J66" s="77">
        <v>0</v>
      </c>
    </row>
    <row r="67" spans="1:10" ht="13.5" customHeight="1">
      <c r="A67" s="356"/>
      <c r="B67" s="357"/>
      <c r="C67" s="74"/>
      <c r="D67" s="359" t="s">
        <v>199</v>
      </c>
      <c r="E67" s="359"/>
      <c r="F67" s="70">
        <v>55</v>
      </c>
      <c r="G67" s="76">
        <v>0</v>
      </c>
      <c r="H67" s="83">
        <v>0</v>
      </c>
      <c r="I67" s="76">
        <v>0</v>
      </c>
      <c r="J67" s="77">
        <v>0</v>
      </c>
    </row>
    <row r="68" spans="1:10" ht="12.75" customHeight="1">
      <c r="A68" s="356"/>
      <c r="B68" s="357"/>
      <c r="C68" s="74"/>
      <c r="D68" s="359" t="s">
        <v>200</v>
      </c>
      <c r="E68" s="359"/>
      <c r="F68" s="70">
        <v>56</v>
      </c>
      <c r="G68" s="76">
        <v>0</v>
      </c>
      <c r="H68" s="83">
        <v>0</v>
      </c>
      <c r="I68" s="76">
        <v>0</v>
      </c>
      <c r="J68" s="77">
        <v>0</v>
      </c>
    </row>
    <row r="69" spans="1:10" ht="15.75" customHeight="1">
      <c r="A69" s="356"/>
      <c r="B69" s="357"/>
      <c r="C69" s="74" t="s">
        <v>201</v>
      </c>
      <c r="D69" s="355" t="s">
        <v>202</v>
      </c>
      <c r="E69" s="355"/>
      <c r="F69" s="70">
        <v>57</v>
      </c>
      <c r="G69" s="76">
        <v>16.255</v>
      </c>
      <c r="H69" s="83">
        <v>17.704</v>
      </c>
      <c r="I69" s="76">
        <v>18.704</v>
      </c>
      <c r="J69" s="77">
        <f>I69/H69</f>
        <v>1.0564844103027564</v>
      </c>
    </row>
    <row r="70" spans="1:10" ht="14.25" customHeight="1">
      <c r="A70" s="356"/>
      <c r="B70" s="357"/>
      <c r="C70" s="74" t="s">
        <v>203</v>
      </c>
      <c r="D70" s="355" t="s">
        <v>204</v>
      </c>
      <c r="E70" s="355"/>
      <c r="F70" s="70">
        <v>58</v>
      </c>
      <c r="G70" s="76">
        <v>4.636</v>
      </c>
      <c r="H70" s="83">
        <v>4.442</v>
      </c>
      <c r="I70" s="76">
        <v>5.441</v>
      </c>
      <c r="J70" s="77">
        <f>I70/H70</f>
        <v>1.224898694281855</v>
      </c>
    </row>
    <row r="71" spans="1:10" ht="26.25" customHeight="1">
      <c r="A71" s="356"/>
      <c r="B71" s="357"/>
      <c r="C71" s="74" t="s">
        <v>205</v>
      </c>
      <c r="D71" s="355" t="s">
        <v>206</v>
      </c>
      <c r="E71" s="355"/>
      <c r="F71" s="70">
        <v>59</v>
      </c>
      <c r="G71" s="76">
        <v>15.971</v>
      </c>
      <c r="H71" s="83">
        <v>6.656</v>
      </c>
      <c r="I71" s="76">
        <v>23.7</v>
      </c>
      <c r="J71" s="77">
        <f>I71/H71</f>
        <v>3.5606971153846154</v>
      </c>
    </row>
    <row r="72" spans="1:10" ht="15" customHeight="1">
      <c r="A72" s="356"/>
      <c r="B72" s="357"/>
      <c r="C72" s="74"/>
      <c r="D72" s="75" t="s">
        <v>207</v>
      </c>
      <c r="E72" s="75" t="s">
        <v>208</v>
      </c>
      <c r="F72" s="70">
        <v>60</v>
      </c>
      <c r="G72" s="76">
        <v>1.2</v>
      </c>
      <c r="H72" s="83">
        <v>1.2</v>
      </c>
      <c r="I72" s="76">
        <v>1.2</v>
      </c>
      <c r="J72" s="77">
        <f>I72/H72</f>
        <v>1</v>
      </c>
    </row>
    <row r="73" spans="1:10" ht="27.75" customHeight="1">
      <c r="A73" s="356"/>
      <c r="B73" s="357"/>
      <c r="C73" s="74"/>
      <c r="D73" s="75" t="s">
        <v>209</v>
      </c>
      <c r="E73" s="75" t="s">
        <v>210</v>
      </c>
      <c r="F73" s="70">
        <v>61</v>
      </c>
      <c r="G73" s="76">
        <v>8.771</v>
      </c>
      <c r="H73" s="83">
        <v>5.456</v>
      </c>
      <c r="I73" s="76">
        <v>8.5</v>
      </c>
      <c r="J73" s="77">
        <f>I73/H73</f>
        <v>1.5579178885630498</v>
      </c>
    </row>
    <row r="74" spans="1:10" ht="15.75" customHeight="1">
      <c r="A74" s="356"/>
      <c r="B74" s="357"/>
      <c r="C74" s="74"/>
      <c r="D74" s="75" t="s">
        <v>211</v>
      </c>
      <c r="E74" s="75" t="s">
        <v>212</v>
      </c>
      <c r="F74" s="70">
        <v>62</v>
      </c>
      <c r="G74" s="76">
        <v>6</v>
      </c>
      <c r="H74" s="83">
        <v>0</v>
      </c>
      <c r="I74" s="76">
        <v>9</v>
      </c>
      <c r="J74" s="271">
        <v>0</v>
      </c>
    </row>
    <row r="75" spans="1:10" ht="27.75" customHeight="1">
      <c r="A75" s="356"/>
      <c r="B75" s="357"/>
      <c r="C75" s="74"/>
      <c r="D75" s="75" t="s">
        <v>213</v>
      </c>
      <c r="E75" s="75" t="s">
        <v>214</v>
      </c>
      <c r="F75" s="70">
        <v>63</v>
      </c>
      <c r="G75" s="76">
        <v>0</v>
      </c>
      <c r="H75" s="83">
        <v>0</v>
      </c>
      <c r="I75" s="76">
        <v>5</v>
      </c>
      <c r="J75" s="271">
        <v>0</v>
      </c>
    </row>
    <row r="76" spans="1:10" ht="25.5">
      <c r="A76" s="356"/>
      <c r="B76" s="357"/>
      <c r="C76" s="74"/>
      <c r="D76" s="75"/>
      <c r="E76" s="75" t="s">
        <v>215</v>
      </c>
      <c r="F76" s="70">
        <v>64</v>
      </c>
      <c r="G76" s="76">
        <v>0</v>
      </c>
      <c r="H76" s="83">
        <v>0</v>
      </c>
      <c r="I76" s="76">
        <v>5</v>
      </c>
      <c r="J76" s="271">
        <v>0</v>
      </c>
    </row>
    <row r="77" spans="1:10" ht="16.5" customHeight="1">
      <c r="A77" s="356"/>
      <c r="B77" s="357"/>
      <c r="C77" s="74"/>
      <c r="D77" s="75" t="s">
        <v>216</v>
      </c>
      <c r="E77" s="75" t="s">
        <v>217</v>
      </c>
      <c r="F77" s="70">
        <v>65</v>
      </c>
      <c r="G77" s="76">
        <v>0</v>
      </c>
      <c r="H77" s="83">
        <v>0</v>
      </c>
      <c r="I77" s="76">
        <v>0</v>
      </c>
      <c r="J77" s="271">
        <v>0</v>
      </c>
    </row>
    <row r="78" spans="1:10" ht="39" customHeight="1">
      <c r="A78" s="356"/>
      <c r="B78" s="357"/>
      <c r="C78" s="74"/>
      <c r="D78" s="75" t="s">
        <v>218</v>
      </c>
      <c r="E78" s="75" t="s">
        <v>219</v>
      </c>
      <c r="F78" s="70">
        <v>66</v>
      </c>
      <c r="G78" s="76">
        <v>0</v>
      </c>
      <c r="H78" s="83">
        <v>0</v>
      </c>
      <c r="I78" s="76">
        <v>0</v>
      </c>
      <c r="J78" s="271">
        <v>0</v>
      </c>
    </row>
    <row r="79" spans="1:10" ht="25.5">
      <c r="A79" s="356"/>
      <c r="B79" s="357"/>
      <c r="C79" s="74"/>
      <c r="D79" s="75" t="s">
        <v>220</v>
      </c>
      <c r="E79" s="75" t="s">
        <v>221</v>
      </c>
      <c r="F79" s="70">
        <v>67</v>
      </c>
      <c r="G79" s="76">
        <v>0</v>
      </c>
      <c r="H79" s="83">
        <v>0</v>
      </c>
      <c r="I79" s="76">
        <v>0</v>
      </c>
      <c r="J79" s="271">
        <v>0</v>
      </c>
    </row>
    <row r="80" spans="1:10" ht="13.5" customHeight="1">
      <c r="A80" s="356"/>
      <c r="B80" s="357"/>
      <c r="C80" s="74" t="s">
        <v>222</v>
      </c>
      <c r="D80" s="355" t="s">
        <v>84</v>
      </c>
      <c r="E80" s="355"/>
      <c r="F80" s="70">
        <v>68</v>
      </c>
      <c r="G80" s="76">
        <v>5.95</v>
      </c>
      <c r="H80" s="83">
        <v>5.15</v>
      </c>
      <c r="I80" s="76">
        <v>5.95</v>
      </c>
      <c r="J80" s="77">
        <f aca="true" t="shared" si="2" ref="J80:J85">I80/H80</f>
        <v>1.1553398058252426</v>
      </c>
    </row>
    <row r="81" spans="1:10" ht="18.75" customHeight="1">
      <c r="A81" s="356"/>
      <c r="B81" s="357"/>
      <c r="C81" s="358" t="s">
        <v>504</v>
      </c>
      <c r="D81" s="358"/>
      <c r="E81" s="358"/>
      <c r="F81" s="70">
        <v>69</v>
      </c>
      <c r="G81" s="76">
        <v>124.157</v>
      </c>
      <c r="H81" s="76">
        <v>42.65</v>
      </c>
      <c r="I81" s="76">
        <v>56.936</v>
      </c>
      <c r="J81" s="77">
        <f t="shared" si="2"/>
        <v>1.3349589683470107</v>
      </c>
    </row>
    <row r="82" spans="1:10" ht="33" customHeight="1">
      <c r="A82" s="356"/>
      <c r="B82" s="357"/>
      <c r="C82" s="358" t="s">
        <v>505</v>
      </c>
      <c r="D82" s="358"/>
      <c r="E82" s="358"/>
      <c r="F82" s="70">
        <v>70</v>
      </c>
      <c r="G82" s="76">
        <v>2564.502</v>
      </c>
      <c r="H82" s="76">
        <v>2538.39</v>
      </c>
      <c r="I82" s="76">
        <v>2884.23</v>
      </c>
      <c r="J82" s="77">
        <f t="shared" si="2"/>
        <v>1.1362438395991161</v>
      </c>
    </row>
    <row r="83" spans="1:10" ht="18.75" customHeight="1">
      <c r="A83" s="356"/>
      <c r="B83" s="357"/>
      <c r="C83" s="74" t="s">
        <v>37</v>
      </c>
      <c r="D83" s="358" t="s">
        <v>506</v>
      </c>
      <c r="E83" s="358"/>
      <c r="F83" s="70">
        <v>71</v>
      </c>
      <c r="G83" s="76">
        <f>G84+G88</f>
        <v>1946.96</v>
      </c>
      <c r="H83" s="76">
        <f>H84+H88</f>
        <v>1927.1689999999999</v>
      </c>
      <c r="I83" s="76">
        <f>I84+I88</f>
        <v>2219.799</v>
      </c>
      <c r="J83" s="77">
        <f t="shared" si="2"/>
        <v>1.1518444931399374</v>
      </c>
    </row>
    <row r="84" spans="1:10" ht="24.75" customHeight="1">
      <c r="A84" s="356"/>
      <c r="B84" s="357"/>
      <c r="C84" s="74" t="s">
        <v>39</v>
      </c>
      <c r="D84" s="355" t="s">
        <v>507</v>
      </c>
      <c r="E84" s="355"/>
      <c r="F84" s="70">
        <v>72</v>
      </c>
      <c r="G84" s="76">
        <f>G85+G86+G87</f>
        <v>1749.047</v>
      </c>
      <c r="H84" s="76">
        <f>H85+H86+H87</f>
        <v>1743.562</v>
      </c>
      <c r="I84" s="76">
        <f>I85+I86+I87</f>
        <v>1912.092</v>
      </c>
      <c r="J84" s="77">
        <f t="shared" si="2"/>
        <v>1.0966584497712155</v>
      </c>
    </row>
    <row r="85" spans="1:10" ht="15" customHeight="1">
      <c r="A85" s="356"/>
      <c r="B85" s="357"/>
      <c r="C85" s="357"/>
      <c r="D85" s="355" t="s">
        <v>233</v>
      </c>
      <c r="E85" s="355"/>
      <c r="F85" s="70">
        <v>73</v>
      </c>
      <c r="G85" s="76">
        <v>1749.047</v>
      </c>
      <c r="H85" s="76">
        <v>1743.562</v>
      </c>
      <c r="I85" s="76">
        <v>1912.092</v>
      </c>
      <c r="J85" s="77">
        <f t="shared" si="2"/>
        <v>1.0966584497712155</v>
      </c>
    </row>
    <row r="86" spans="1:10" ht="25.5" customHeight="1">
      <c r="A86" s="356"/>
      <c r="B86" s="357"/>
      <c r="C86" s="357"/>
      <c r="D86" s="355" t="s">
        <v>234</v>
      </c>
      <c r="E86" s="355"/>
      <c r="F86" s="70">
        <v>74</v>
      </c>
      <c r="G86" s="76">
        <v>0</v>
      </c>
      <c r="H86" s="76">
        <v>0</v>
      </c>
      <c r="I86" s="76">
        <v>0</v>
      </c>
      <c r="J86" s="77">
        <v>0</v>
      </c>
    </row>
    <row r="87" spans="1:10" ht="12.75" customHeight="1">
      <c r="A87" s="356"/>
      <c r="B87" s="357"/>
      <c r="C87" s="357"/>
      <c r="D87" s="355" t="s">
        <v>235</v>
      </c>
      <c r="E87" s="355"/>
      <c r="F87" s="70">
        <v>75</v>
      </c>
      <c r="G87" s="76">
        <v>0</v>
      </c>
      <c r="H87" s="76">
        <v>0</v>
      </c>
      <c r="I87" s="76">
        <v>0</v>
      </c>
      <c r="J87" s="77">
        <v>0</v>
      </c>
    </row>
    <row r="88" spans="1:10" ht="26.25" customHeight="1">
      <c r="A88" s="356"/>
      <c r="B88" s="357"/>
      <c r="C88" s="74" t="s">
        <v>41</v>
      </c>
      <c r="D88" s="355" t="s">
        <v>508</v>
      </c>
      <c r="E88" s="355"/>
      <c r="F88" s="70">
        <v>76</v>
      </c>
      <c r="G88" s="76">
        <v>197.913</v>
      </c>
      <c r="H88" s="76">
        <v>183.607</v>
      </c>
      <c r="I88" s="76">
        <v>307.707</v>
      </c>
      <c r="J88" s="77">
        <f>I88/H88</f>
        <v>1.6759001563121232</v>
      </c>
    </row>
    <row r="89" spans="1:10" ht="39.75" customHeight="1">
      <c r="A89" s="356"/>
      <c r="B89" s="357"/>
      <c r="C89" s="74"/>
      <c r="D89" s="355" t="s">
        <v>237</v>
      </c>
      <c r="E89" s="355"/>
      <c r="F89" s="70">
        <v>77</v>
      </c>
      <c r="G89" s="76">
        <v>0</v>
      </c>
      <c r="H89" s="76">
        <v>0</v>
      </c>
      <c r="I89" s="76">
        <v>0</v>
      </c>
      <c r="J89" s="77">
        <v>0</v>
      </c>
    </row>
    <row r="90" spans="1:10" ht="26.25" customHeight="1">
      <c r="A90" s="356"/>
      <c r="B90" s="357"/>
      <c r="C90" s="74"/>
      <c r="D90" s="75"/>
      <c r="E90" s="75" t="s">
        <v>238</v>
      </c>
      <c r="F90" s="70">
        <v>78</v>
      </c>
      <c r="G90" s="76">
        <v>0</v>
      </c>
      <c r="H90" s="76">
        <v>0</v>
      </c>
      <c r="I90" s="76">
        <v>0</v>
      </c>
      <c r="J90" s="77">
        <v>0</v>
      </c>
    </row>
    <row r="91" spans="1:10" ht="39.75" customHeight="1">
      <c r="A91" s="356"/>
      <c r="B91" s="357"/>
      <c r="C91" s="74"/>
      <c r="D91" s="75"/>
      <c r="E91" s="75" t="s">
        <v>239</v>
      </c>
      <c r="F91" s="70">
        <v>79</v>
      </c>
      <c r="G91" s="76">
        <v>0</v>
      </c>
      <c r="H91" s="76">
        <v>0</v>
      </c>
      <c r="I91" s="76">
        <v>0</v>
      </c>
      <c r="J91" s="77">
        <v>0</v>
      </c>
    </row>
    <row r="92" spans="1:10" ht="13.5" customHeight="1">
      <c r="A92" s="356"/>
      <c r="B92" s="357"/>
      <c r="C92" s="74"/>
      <c r="D92" s="355" t="s">
        <v>240</v>
      </c>
      <c r="E92" s="355"/>
      <c r="F92" s="70">
        <v>80</v>
      </c>
      <c r="G92" s="76">
        <v>190.353</v>
      </c>
      <c r="H92" s="83">
        <v>183.607</v>
      </c>
      <c r="I92" s="76">
        <v>285.707</v>
      </c>
      <c r="J92" s="77">
        <f>I92/H92</f>
        <v>1.5560790165952278</v>
      </c>
    </row>
    <row r="93" spans="1:10" ht="12" customHeight="1">
      <c r="A93" s="356"/>
      <c r="B93" s="357"/>
      <c r="C93" s="74"/>
      <c r="D93" s="355" t="s">
        <v>241</v>
      </c>
      <c r="E93" s="355"/>
      <c r="F93" s="70">
        <v>81</v>
      </c>
      <c r="G93" s="76">
        <v>0</v>
      </c>
      <c r="H93" s="83">
        <v>0</v>
      </c>
      <c r="I93" s="76">
        <v>0</v>
      </c>
      <c r="J93" s="77">
        <v>0</v>
      </c>
    </row>
    <row r="94" spans="1:10" ht="27" customHeight="1">
      <c r="A94" s="356"/>
      <c r="B94" s="357"/>
      <c r="C94" s="74"/>
      <c r="D94" s="355" t="s">
        <v>242</v>
      </c>
      <c r="E94" s="355"/>
      <c r="F94" s="70">
        <v>82</v>
      </c>
      <c r="G94" s="76">
        <v>0</v>
      </c>
      <c r="H94" s="83">
        <v>0</v>
      </c>
      <c r="I94" s="76">
        <v>0</v>
      </c>
      <c r="J94" s="77">
        <v>0</v>
      </c>
    </row>
    <row r="95" spans="1:10" ht="12" customHeight="1">
      <c r="A95" s="356"/>
      <c r="B95" s="357"/>
      <c r="C95" s="74"/>
      <c r="D95" s="355" t="s">
        <v>243</v>
      </c>
      <c r="E95" s="355"/>
      <c r="F95" s="70">
        <v>83</v>
      </c>
      <c r="G95" s="76">
        <v>7.56</v>
      </c>
      <c r="H95" s="83">
        <v>0</v>
      </c>
      <c r="I95" s="76">
        <v>22</v>
      </c>
      <c r="J95" s="77">
        <v>0</v>
      </c>
    </row>
    <row r="96" spans="1:10" ht="30" customHeight="1">
      <c r="A96" s="356"/>
      <c r="B96" s="357"/>
      <c r="C96" s="74" t="s">
        <v>43</v>
      </c>
      <c r="D96" s="355" t="s">
        <v>509</v>
      </c>
      <c r="E96" s="355"/>
      <c r="F96" s="70">
        <v>84</v>
      </c>
      <c r="G96" s="76">
        <v>0</v>
      </c>
      <c r="H96" s="83">
        <v>0</v>
      </c>
      <c r="I96" s="76">
        <v>0</v>
      </c>
      <c r="J96" s="77">
        <v>0</v>
      </c>
    </row>
    <row r="97" spans="1:10" ht="27" customHeight="1">
      <c r="A97" s="356"/>
      <c r="B97" s="357"/>
      <c r="C97" s="74"/>
      <c r="D97" s="355" t="s">
        <v>245</v>
      </c>
      <c r="E97" s="355"/>
      <c r="F97" s="70">
        <v>85</v>
      </c>
      <c r="G97" s="76">
        <v>0</v>
      </c>
      <c r="H97" s="83">
        <v>0</v>
      </c>
      <c r="I97" s="76">
        <v>0</v>
      </c>
      <c r="J97" s="77">
        <v>0</v>
      </c>
    </row>
    <row r="98" spans="1:10" ht="24.75" customHeight="1">
      <c r="A98" s="356"/>
      <c r="B98" s="357"/>
      <c r="C98" s="74"/>
      <c r="D98" s="355" t="s">
        <v>246</v>
      </c>
      <c r="E98" s="355"/>
      <c r="F98" s="70">
        <v>86</v>
      </c>
      <c r="G98" s="76">
        <v>0</v>
      </c>
      <c r="H98" s="83">
        <v>0</v>
      </c>
      <c r="I98" s="76">
        <v>0</v>
      </c>
      <c r="J98" s="77">
        <v>0</v>
      </c>
    </row>
    <row r="99" spans="1:10" ht="38.25" customHeight="1">
      <c r="A99" s="356"/>
      <c r="B99" s="357"/>
      <c r="C99" s="74"/>
      <c r="D99" s="355" t="s">
        <v>247</v>
      </c>
      <c r="E99" s="355"/>
      <c r="F99" s="70">
        <v>87</v>
      </c>
      <c r="G99" s="76">
        <v>0</v>
      </c>
      <c r="H99" s="83">
        <v>0</v>
      </c>
      <c r="I99" s="76">
        <v>0</v>
      </c>
      <c r="J99" s="77">
        <v>0</v>
      </c>
    </row>
    <row r="100" spans="1:10" ht="39.75" customHeight="1">
      <c r="A100" s="356"/>
      <c r="B100" s="357"/>
      <c r="C100" s="74" t="s">
        <v>46</v>
      </c>
      <c r="D100" s="355" t="s">
        <v>510</v>
      </c>
      <c r="E100" s="355"/>
      <c r="F100" s="70">
        <v>88</v>
      </c>
      <c r="G100" s="76">
        <v>82</v>
      </c>
      <c r="H100" s="76">
        <v>80.946</v>
      </c>
      <c r="I100" s="76">
        <v>99.96</v>
      </c>
      <c r="J100" s="77">
        <f>I100/H100</f>
        <v>1.2348973389667186</v>
      </c>
    </row>
    <row r="101" spans="1:10" ht="13.5" customHeight="1">
      <c r="A101" s="356"/>
      <c r="B101" s="357"/>
      <c r="C101" s="357"/>
      <c r="D101" s="355" t="s">
        <v>249</v>
      </c>
      <c r="E101" s="355"/>
      <c r="F101" s="70">
        <v>89</v>
      </c>
      <c r="G101" s="76">
        <v>0</v>
      </c>
      <c r="H101" s="83">
        <v>0</v>
      </c>
      <c r="I101" s="76">
        <v>0</v>
      </c>
      <c r="J101" s="77">
        <v>0</v>
      </c>
    </row>
    <row r="102" spans="1:10" ht="13.5" customHeight="1">
      <c r="A102" s="356"/>
      <c r="B102" s="357"/>
      <c r="C102" s="357"/>
      <c r="D102" s="75"/>
      <c r="E102" s="87" t="s">
        <v>250</v>
      </c>
      <c r="F102" s="70">
        <v>90</v>
      </c>
      <c r="G102" s="76">
        <v>0</v>
      </c>
      <c r="H102" s="83">
        <v>0</v>
      </c>
      <c r="I102" s="76">
        <v>0</v>
      </c>
      <c r="J102" s="77">
        <v>0</v>
      </c>
    </row>
    <row r="103" spans="1:10" ht="13.5" customHeight="1">
      <c r="A103" s="356"/>
      <c r="B103" s="357"/>
      <c r="C103" s="357"/>
      <c r="D103" s="75"/>
      <c r="E103" s="87" t="s">
        <v>251</v>
      </c>
      <c r="F103" s="70">
        <v>91</v>
      </c>
      <c r="G103" s="76">
        <v>0</v>
      </c>
      <c r="H103" s="83">
        <v>0</v>
      </c>
      <c r="I103" s="76">
        <v>0</v>
      </c>
      <c r="J103" s="77">
        <v>0</v>
      </c>
    </row>
    <row r="104" spans="1:10" ht="27" customHeight="1">
      <c r="A104" s="356"/>
      <c r="B104" s="357"/>
      <c r="C104" s="357"/>
      <c r="D104" s="355" t="s">
        <v>252</v>
      </c>
      <c r="E104" s="355"/>
      <c r="F104" s="70">
        <v>92</v>
      </c>
      <c r="G104" s="76">
        <v>54.6</v>
      </c>
      <c r="H104" s="83">
        <v>54.6</v>
      </c>
      <c r="I104" s="76">
        <v>65.52</v>
      </c>
      <c r="J104" s="77">
        <f>I104/H104</f>
        <v>1.2</v>
      </c>
    </row>
    <row r="105" spans="1:10" ht="14.25" customHeight="1">
      <c r="A105" s="356"/>
      <c r="B105" s="357"/>
      <c r="C105" s="357"/>
      <c r="D105" s="75"/>
      <c r="E105" s="87" t="s">
        <v>250</v>
      </c>
      <c r="F105" s="70">
        <v>93</v>
      </c>
      <c r="G105" s="76">
        <v>54.6</v>
      </c>
      <c r="H105" s="83">
        <v>54.6</v>
      </c>
      <c r="I105" s="76">
        <v>65.52</v>
      </c>
      <c r="J105" s="77">
        <f>I105/H105</f>
        <v>1.2</v>
      </c>
    </row>
    <row r="106" spans="1:10" ht="14.25" customHeight="1">
      <c r="A106" s="356"/>
      <c r="B106" s="357"/>
      <c r="C106" s="357"/>
      <c r="D106" s="75"/>
      <c r="E106" s="87" t="s">
        <v>251</v>
      </c>
      <c r="F106" s="70">
        <v>94</v>
      </c>
      <c r="G106" s="76">
        <v>0</v>
      </c>
      <c r="H106" s="83">
        <v>0</v>
      </c>
      <c r="I106" s="76">
        <v>0</v>
      </c>
      <c r="J106" s="77">
        <v>0</v>
      </c>
    </row>
    <row r="107" spans="1:10" ht="16.5" customHeight="1">
      <c r="A107" s="356"/>
      <c r="B107" s="357"/>
      <c r="C107" s="357"/>
      <c r="D107" s="355" t="s">
        <v>511</v>
      </c>
      <c r="E107" s="355"/>
      <c r="F107" s="70">
        <v>95</v>
      </c>
      <c r="G107" s="76">
        <v>23.4</v>
      </c>
      <c r="H107" s="83">
        <v>23.4</v>
      </c>
      <c r="I107" s="76">
        <v>28.08</v>
      </c>
      <c r="J107" s="77">
        <f aca="true" t="shared" si="3" ref="J107:J112">I107/H107</f>
        <v>1.2</v>
      </c>
    </row>
    <row r="108" spans="1:10" ht="26.25" customHeight="1">
      <c r="A108" s="356"/>
      <c r="B108" s="357"/>
      <c r="C108" s="74"/>
      <c r="D108" s="355" t="s">
        <v>254</v>
      </c>
      <c r="E108" s="355"/>
      <c r="F108" s="70">
        <v>96</v>
      </c>
      <c r="G108" s="76">
        <v>4</v>
      </c>
      <c r="H108" s="83">
        <v>2.946</v>
      </c>
      <c r="I108" s="76">
        <v>6.36</v>
      </c>
      <c r="J108" s="77">
        <f t="shared" si="3"/>
        <v>2.158859470468432</v>
      </c>
    </row>
    <row r="109" spans="1:10" ht="56.25" customHeight="1">
      <c r="A109" s="356"/>
      <c r="B109" s="357"/>
      <c r="C109" s="74" t="s">
        <v>48</v>
      </c>
      <c r="D109" s="355" t="s">
        <v>512</v>
      </c>
      <c r="E109" s="355"/>
      <c r="F109" s="70">
        <v>97</v>
      </c>
      <c r="G109" s="76">
        <v>535.542</v>
      </c>
      <c r="H109" s="76">
        <v>530.274</v>
      </c>
      <c r="I109" s="76">
        <v>564.471</v>
      </c>
      <c r="J109" s="77">
        <f t="shared" si="3"/>
        <v>1.0644893017572048</v>
      </c>
    </row>
    <row r="110" spans="1:10" ht="15.75" customHeight="1">
      <c r="A110" s="356"/>
      <c r="B110" s="357"/>
      <c r="C110" s="357"/>
      <c r="D110" s="355" t="s">
        <v>256</v>
      </c>
      <c r="E110" s="355"/>
      <c r="F110" s="70">
        <v>98</v>
      </c>
      <c r="G110" s="76">
        <v>394.196</v>
      </c>
      <c r="H110" s="83">
        <v>389.28</v>
      </c>
      <c r="I110" s="76">
        <v>418.507</v>
      </c>
      <c r="J110" s="77">
        <f t="shared" si="3"/>
        <v>1.0750796341964655</v>
      </c>
    </row>
    <row r="111" spans="1:10" ht="18.75" customHeight="1">
      <c r="A111" s="356"/>
      <c r="B111" s="357"/>
      <c r="C111" s="357"/>
      <c r="D111" s="355" t="s">
        <v>257</v>
      </c>
      <c r="E111" s="355"/>
      <c r="F111" s="70">
        <v>99</v>
      </c>
      <c r="G111" s="76">
        <v>8.997</v>
      </c>
      <c r="H111" s="83">
        <v>8.74</v>
      </c>
      <c r="I111" s="76">
        <v>9.56</v>
      </c>
      <c r="J111" s="77">
        <f t="shared" si="3"/>
        <v>1.0938215102974829</v>
      </c>
    </row>
    <row r="112" spans="1:10" ht="27.75" customHeight="1">
      <c r="A112" s="356"/>
      <c r="B112" s="357"/>
      <c r="C112" s="357"/>
      <c r="D112" s="355" t="s">
        <v>258</v>
      </c>
      <c r="E112" s="355"/>
      <c r="F112" s="70">
        <v>100</v>
      </c>
      <c r="G112" s="76">
        <v>109.886</v>
      </c>
      <c r="H112" s="83">
        <v>108.517</v>
      </c>
      <c r="I112" s="76">
        <v>104.627</v>
      </c>
      <c r="J112" s="77">
        <f t="shared" si="3"/>
        <v>0.9641530820055844</v>
      </c>
    </row>
    <row r="113" spans="1:10" ht="25.5" customHeight="1">
      <c r="A113" s="356"/>
      <c r="B113" s="357"/>
      <c r="C113" s="357"/>
      <c r="D113" s="355" t="s">
        <v>259</v>
      </c>
      <c r="E113" s="355"/>
      <c r="F113" s="70">
        <v>101</v>
      </c>
      <c r="G113" s="76">
        <v>0</v>
      </c>
      <c r="H113" s="83">
        <v>0</v>
      </c>
      <c r="I113" s="76">
        <v>0</v>
      </c>
      <c r="J113" s="77">
        <v>0</v>
      </c>
    </row>
    <row r="114" spans="1:10" ht="24.75" customHeight="1">
      <c r="A114" s="356"/>
      <c r="B114" s="357"/>
      <c r="C114" s="357"/>
      <c r="D114" s="355" t="s">
        <v>260</v>
      </c>
      <c r="E114" s="355"/>
      <c r="F114" s="70">
        <v>102</v>
      </c>
      <c r="G114" s="76">
        <v>4.413</v>
      </c>
      <c r="H114" s="83">
        <v>4.368</v>
      </c>
      <c r="I114" s="76">
        <v>4.413</v>
      </c>
      <c r="J114" s="77">
        <f>I114/H114</f>
        <v>1.0103021978021978</v>
      </c>
    </row>
    <row r="115" spans="1:10" ht="24" customHeight="1">
      <c r="A115" s="356"/>
      <c r="B115" s="357"/>
      <c r="C115" s="357"/>
      <c r="D115" s="355" t="s">
        <v>261</v>
      </c>
      <c r="E115" s="355"/>
      <c r="F115" s="70">
        <v>103</v>
      </c>
      <c r="G115" s="76">
        <v>18.05</v>
      </c>
      <c r="H115" s="83">
        <v>19.369</v>
      </c>
      <c r="I115" s="76">
        <v>27.364</v>
      </c>
      <c r="J115" s="77">
        <f>I115/H115</f>
        <v>1.4127729877639528</v>
      </c>
    </row>
    <row r="116" spans="1:10" ht="45.75" customHeight="1">
      <c r="A116" s="356"/>
      <c r="B116" s="357"/>
      <c r="C116" s="358" t="s">
        <v>513</v>
      </c>
      <c r="D116" s="358"/>
      <c r="E116" s="358"/>
      <c r="F116" s="70">
        <v>104</v>
      </c>
      <c r="G116" s="76">
        <v>157.858</v>
      </c>
      <c r="H116" s="76">
        <v>147.643</v>
      </c>
      <c r="I116" s="76">
        <v>106.99</v>
      </c>
      <c r="J116" s="77">
        <f>I116/H116</f>
        <v>0.7246533868859343</v>
      </c>
    </row>
    <row r="117" spans="1:10" ht="27.75" customHeight="1">
      <c r="A117" s="356"/>
      <c r="B117" s="357"/>
      <c r="C117" s="74" t="s">
        <v>22</v>
      </c>
      <c r="D117" s="355" t="s">
        <v>514</v>
      </c>
      <c r="E117" s="355"/>
      <c r="F117" s="70">
        <v>105</v>
      </c>
      <c r="G117" s="76">
        <v>53.397</v>
      </c>
      <c r="H117" s="83">
        <v>57.953</v>
      </c>
      <c r="I117" s="76">
        <v>15</v>
      </c>
      <c r="J117" s="77">
        <f>I117/H117</f>
        <v>0.2588304315566062</v>
      </c>
    </row>
    <row r="118" spans="1:10" ht="12.75" customHeight="1">
      <c r="A118" s="356"/>
      <c r="B118" s="357"/>
      <c r="C118" s="74"/>
      <c r="D118" s="355" t="s">
        <v>264</v>
      </c>
      <c r="E118" s="355"/>
      <c r="F118" s="70">
        <v>106</v>
      </c>
      <c r="G118" s="76">
        <v>53.397</v>
      </c>
      <c r="H118" s="83">
        <v>57.953</v>
      </c>
      <c r="I118" s="76">
        <v>15</v>
      </c>
      <c r="J118" s="77">
        <f>I118/H118</f>
        <v>0.2588304315566062</v>
      </c>
    </row>
    <row r="119" spans="1:10" ht="12.75" customHeight="1">
      <c r="A119" s="356"/>
      <c r="B119" s="357"/>
      <c r="C119" s="74"/>
      <c r="D119" s="355" t="s">
        <v>265</v>
      </c>
      <c r="E119" s="355"/>
      <c r="F119" s="70">
        <v>107</v>
      </c>
      <c r="G119" s="76">
        <v>0</v>
      </c>
      <c r="H119" s="83">
        <v>0</v>
      </c>
      <c r="I119" s="76">
        <v>0</v>
      </c>
      <c r="J119" s="77">
        <v>0</v>
      </c>
    </row>
    <row r="120" spans="1:10" ht="12.75" customHeight="1">
      <c r="A120" s="356"/>
      <c r="B120" s="357"/>
      <c r="C120" s="74" t="s">
        <v>24</v>
      </c>
      <c r="D120" s="355" t="s">
        <v>266</v>
      </c>
      <c r="E120" s="355"/>
      <c r="F120" s="70">
        <v>108</v>
      </c>
      <c r="G120" s="76">
        <v>0</v>
      </c>
      <c r="H120" s="83">
        <v>0</v>
      </c>
      <c r="I120" s="76">
        <v>0</v>
      </c>
      <c r="J120" s="77">
        <v>0</v>
      </c>
    </row>
    <row r="121" spans="1:10" ht="27" customHeight="1">
      <c r="A121" s="356"/>
      <c r="B121" s="357"/>
      <c r="C121" s="74" t="s">
        <v>71</v>
      </c>
      <c r="D121" s="355" t="s">
        <v>267</v>
      </c>
      <c r="E121" s="355"/>
      <c r="F121" s="70">
        <v>109</v>
      </c>
      <c r="G121" s="76">
        <v>0</v>
      </c>
      <c r="H121" s="83">
        <v>0</v>
      </c>
      <c r="I121" s="76">
        <v>0</v>
      </c>
      <c r="J121" s="77">
        <v>0</v>
      </c>
    </row>
    <row r="122" spans="1:10" ht="16.5" customHeight="1">
      <c r="A122" s="356"/>
      <c r="B122" s="357"/>
      <c r="C122" s="74" t="s">
        <v>81</v>
      </c>
      <c r="D122" s="355" t="s">
        <v>84</v>
      </c>
      <c r="E122" s="355"/>
      <c r="F122" s="70">
        <v>110</v>
      </c>
      <c r="G122" s="76">
        <v>23.481</v>
      </c>
      <c r="H122" s="83">
        <v>17.7</v>
      </c>
      <c r="I122" s="76"/>
      <c r="J122" s="77">
        <f>I122/H122</f>
        <v>0</v>
      </c>
    </row>
    <row r="123" spans="1:10" ht="26.25" customHeight="1">
      <c r="A123" s="356"/>
      <c r="B123" s="357"/>
      <c r="C123" s="88" t="s">
        <v>83</v>
      </c>
      <c r="D123" s="355" t="s">
        <v>268</v>
      </c>
      <c r="E123" s="355"/>
      <c r="F123" s="70">
        <v>111</v>
      </c>
      <c r="G123" s="76">
        <v>80.98</v>
      </c>
      <c r="H123" s="83">
        <v>71.99</v>
      </c>
      <c r="I123" s="76">
        <v>91.99</v>
      </c>
      <c r="J123" s="77">
        <f>I123/H123</f>
        <v>1.2778163633838033</v>
      </c>
    </row>
    <row r="124" spans="1:10" ht="31.5" customHeight="1">
      <c r="A124" s="356"/>
      <c r="B124" s="357"/>
      <c r="C124" s="78" t="s">
        <v>269</v>
      </c>
      <c r="D124" s="362" t="s">
        <v>515</v>
      </c>
      <c r="E124" s="362"/>
      <c r="F124" s="70">
        <v>112</v>
      </c>
      <c r="G124" s="76">
        <v>0</v>
      </c>
      <c r="H124" s="83">
        <v>0</v>
      </c>
      <c r="I124" s="76">
        <v>0</v>
      </c>
      <c r="J124" s="77">
        <v>0</v>
      </c>
    </row>
    <row r="125" spans="1:10" ht="12.75">
      <c r="A125" s="356"/>
      <c r="B125" s="74"/>
      <c r="C125" s="69"/>
      <c r="D125" s="89" t="s">
        <v>134</v>
      </c>
      <c r="E125" s="90" t="s">
        <v>271</v>
      </c>
      <c r="F125" s="70">
        <v>113</v>
      </c>
      <c r="G125" s="76">
        <v>0</v>
      </c>
      <c r="H125" s="83">
        <v>0</v>
      </c>
      <c r="I125" s="76">
        <v>0</v>
      </c>
      <c r="J125" s="77">
        <v>0</v>
      </c>
    </row>
    <row r="126" spans="1:10" ht="25.5">
      <c r="A126" s="356"/>
      <c r="B126" s="74"/>
      <c r="D126" s="89" t="s">
        <v>272</v>
      </c>
      <c r="E126" s="87" t="s">
        <v>273</v>
      </c>
      <c r="F126" s="70">
        <v>114</v>
      </c>
      <c r="G126" s="76">
        <v>0</v>
      </c>
      <c r="H126" s="83">
        <v>0</v>
      </c>
      <c r="I126" s="76">
        <v>0</v>
      </c>
      <c r="J126" s="77">
        <v>0</v>
      </c>
    </row>
    <row r="127" spans="1:10" ht="25.5">
      <c r="A127" s="356"/>
      <c r="B127" s="74"/>
      <c r="D127" s="89" t="s">
        <v>274</v>
      </c>
      <c r="E127" s="91" t="s">
        <v>275</v>
      </c>
      <c r="F127" s="70" t="s">
        <v>516</v>
      </c>
      <c r="G127" s="76">
        <v>0</v>
      </c>
      <c r="H127" s="83">
        <v>0</v>
      </c>
      <c r="I127" s="76">
        <v>0</v>
      </c>
      <c r="J127" s="77">
        <v>0</v>
      </c>
    </row>
    <row r="128" spans="1:10" ht="29.25" customHeight="1">
      <c r="A128" s="356"/>
      <c r="B128" s="74"/>
      <c r="D128" s="89" t="s">
        <v>136</v>
      </c>
      <c r="E128" s="90" t="s">
        <v>277</v>
      </c>
      <c r="F128" s="70">
        <v>115</v>
      </c>
      <c r="G128" s="76">
        <v>0</v>
      </c>
      <c r="H128" s="83">
        <v>0</v>
      </c>
      <c r="I128" s="76">
        <v>0</v>
      </c>
      <c r="J128" s="77">
        <v>0</v>
      </c>
    </row>
    <row r="129" spans="1:10" ht="25.5" customHeight="1">
      <c r="A129" s="356"/>
      <c r="B129" s="74"/>
      <c r="C129" s="74"/>
      <c r="D129" s="75" t="s">
        <v>278</v>
      </c>
      <c r="E129" s="75" t="s">
        <v>517</v>
      </c>
      <c r="F129" s="70">
        <v>116</v>
      </c>
      <c r="G129" s="76">
        <v>0</v>
      </c>
      <c r="H129" s="83">
        <v>0</v>
      </c>
      <c r="I129" s="76">
        <v>0</v>
      </c>
      <c r="J129" s="77">
        <v>0</v>
      </c>
    </row>
    <row r="130" spans="1:10" ht="13.5" customHeight="1">
      <c r="A130" s="356"/>
      <c r="B130" s="74"/>
      <c r="C130" s="74"/>
      <c r="D130" s="75"/>
      <c r="E130" s="75" t="s">
        <v>280</v>
      </c>
      <c r="F130" s="70">
        <v>117</v>
      </c>
      <c r="G130" s="76">
        <v>0</v>
      </c>
      <c r="H130" s="83">
        <v>0</v>
      </c>
      <c r="I130" s="76">
        <v>0</v>
      </c>
      <c r="J130" s="77">
        <v>0</v>
      </c>
    </row>
    <row r="131" spans="1:10" ht="24" customHeight="1">
      <c r="A131" s="356"/>
      <c r="B131" s="74"/>
      <c r="C131" s="74"/>
      <c r="D131" s="75"/>
      <c r="E131" s="75" t="s">
        <v>281</v>
      </c>
      <c r="F131" s="70">
        <v>118</v>
      </c>
      <c r="G131" s="76">
        <v>0</v>
      </c>
      <c r="H131" s="83">
        <v>0</v>
      </c>
      <c r="I131" s="76">
        <v>0</v>
      </c>
      <c r="J131" s="77">
        <v>0</v>
      </c>
    </row>
    <row r="132" spans="1:10" ht="13.5" customHeight="1">
      <c r="A132" s="356"/>
      <c r="B132" s="74"/>
      <c r="C132" s="74"/>
      <c r="D132" s="75"/>
      <c r="E132" s="92" t="s">
        <v>282</v>
      </c>
      <c r="F132" s="70">
        <v>119</v>
      </c>
      <c r="G132" s="76">
        <v>0</v>
      </c>
      <c r="H132" s="83">
        <v>0</v>
      </c>
      <c r="I132" s="76">
        <v>0</v>
      </c>
      <c r="J132" s="77">
        <v>0</v>
      </c>
    </row>
    <row r="133" spans="1:10" ht="29.25" customHeight="1">
      <c r="A133" s="356"/>
      <c r="B133" s="74">
        <v>2</v>
      </c>
      <c r="C133" s="74"/>
      <c r="D133" s="355" t="s">
        <v>518</v>
      </c>
      <c r="E133" s="355"/>
      <c r="F133" s="70">
        <v>120</v>
      </c>
      <c r="G133" s="76">
        <v>0</v>
      </c>
      <c r="H133" s="83">
        <v>0</v>
      </c>
      <c r="I133" s="76">
        <v>0</v>
      </c>
      <c r="J133" s="77">
        <v>0</v>
      </c>
    </row>
    <row r="134" spans="1:10" ht="18.75" customHeight="1">
      <c r="A134" s="356"/>
      <c r="B134" s="74"/>
      <c r="C134" s="74" t="s">
        <v>22</v>
      </c>
      <c r="D134" s="355" t="s">
        <v>519</v>
      </c>
      <c r="E134" s="355"/>
      <c r="F134" s="70">
        <v>121</v>
      </c>
      <c r="G134" s="76">
        <v>0</v>
      </c>
      <c r="H134" s="83">
        <v>0</v>
      </c>
      <c r="I134" s="76">
        <v>0</v>
      </c>
      <c r="J134" s="77">
        <v>0</v>
      </c>
    </row>
    <row r="135" spans="1:10" ht="32.25" customHeight="1">
      <c r="A135" s="356"/>
      <c r="B135" s="74">
        <v>3</v>
      </c>
      <c r="C135" s="74"/>
      <c r="D135" s="355" t="s">
        <v>465</v>
      </c>
      <c r="E135" s="355"/>
      <c r="F135" s="70">
        <v>122</v>
      </c>
      <c r="G135" s="76">
        <v>0</v>
      </c>
      <c r="H135" s="83">
        <v>0</v>
      </c>
      <c r="I135" s="76">
        <v>0</v>
      </c>
      <c r="J135" s="77">
        <v>0</v>
      </c>
    </row>
    <row r="136" spans="1:10" ht="18.75" customHeight="1">
      <c r="A136" s="73" t="s">
        <v>54</v>
      </c>
      <c r="B136" s="74"/>
      <c r="C136" s="74"/>
      <c r="D136" s="355" t="s">
        <v>520</v>
      </c>
      <c r="E136" s="355"/>
      <c r="F136" s="70">
        <v>123</v>
      </c>
      <c r="G136" s="76">
        <v>458.96</v>
      </c>
      <c r="H136" s="76">
        <v>487.221</v>
      </c>
      <c r="I136" s="76">
        <v>241.143</v>
      </c>
      <c r="J136" s="77">
        <f>I136/H136</f>
        <v>0.4949355631222792</v>
      </c>
    </row>
    <row r="137" spans="1:10" ht="14.25" customHeight="1">
      <c r="A137" s="93"/>
      <c r="B137" s="94"/>
      <c r="C137" s="94"/>
      <c r="D137" s="95"/>
      <c r="E137" s="95" t="s">
        <v>290</v>
      </c>
      <c r="F137" s="70">
        <v>124</v>
      </c>
      <c r="G137" s="96">
        <v>0</v>
      </c>
      <c r="H137" s="96">
        <v>0</v>
      </c>
      <c r="I137" s="96">
        <v>0</v>
      </c>
      <c r="J137" s="77">
        <v>0</v>
      </c>
    </row>
    <row r="138" spans="1:10" ht="13.5" customHeight="1">
      <c r="A138" s="93"/>
      <c r="B138" s="94"/>
      <c r="C138" s="94"/>
      <c r="D138" s="95"/>
      <c r="E138" s="95" t="s">
        <v>291</v>
      </c>
      <c r="F138" s="70">
        <v>125</v>
      </c>
      <c r="G138" s="96">
        <v>70.992</v>
      </c>
      <c r="H138" s="272">
        <v>79.517</v>
      </c>
      <c r="I138" s="96">
        <v>30.5</v>
      </c>
      <c r="J138" s="77">
        <f>I138/H138</f>
        <v>0.3835657783870116</v>
      </c>
    </row>
    <row r="139" spans="1:88" s="8" customFormat="1" ht="18" customHeight="1">
      <c r="A139" s="97" t="s">
        <v>56</v>
      </c>
      <c r="B139" s="98"/>
      <c r="C139" s="98"/>
      <c r="D139" s="363" t="s">
        <v>57</v>
      </c>
      <c r="E139" s="363"/>
      <c r="F139" s="70">
        <v>126</v>
      </c>
      <c r="G139" s="100">
        <v>102.181</v>
      </c>
      <c r="H139" s="100">
        <v>90.678</v>
      </c>
      <c r="I139" s="100">
        <v>43.463</v>
      </c>
      <c r="J139" s="77">
        <f>I139/H139</f>
        <v>0.4793114096032114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</row>
    <row r="140" spans="1:10" ht="15.75" customHeight="1">
      <c r="A140" s="101" t="s">
        <v>58</v>
      </c>
      <c r="B140" s="102"/>
      <c r="C140" s="103"/>
      <c r="D140" s="364" t="s">
        <v>92</v>
      </c>
      <c r="E140" s="364"/>
      <c r="F140" s="70">
        <v>127</v>
      </c>
      <c r="G140" s="76"/>
      <c r="H140" s="83"/>
      <c r="I140" s="76"/>
      <c r="J140" s="77"/>
    </row>
    <row r="141" spans="1:10" ht="13.5" customHeight="1">
      <c r="A141" s="105"/>
      <c r="B141" s="106">
        <v>1</v>
      </c>
      <c r="C141" s="103"/>
      <c r="D141" s="358" t="s">
        <v>521</v>
      </c>
      <c r="E141" s="358"/>
      <c r="F141" s="70">
        <v>128</v>
      </c>
      <c r="G141" s="104">
        <f aca="true" t="shared" si="4" ref="G141:I142">G83</f>
        <v>1946.96</v>
      </c>
      <c r="H141" s="104">
        <f t="shared" si="4"/>
        <v>1927.1689999999999</v>
      </c>
      <c r="I141" s="104">
        <f t="shared" si="4"/>
        <v>2219.799</v>
      </c>
      <c r="J141" s="77">
        <f aca="true" t="shared" si="5" ref="J141:J148">I141/H141</f>
        <v>1.1518444931399374</v>
      </c>
    </row>
    <row r="142" spans="1:10" ht="13.5" customHeight="1">
      <c r="A142" s="105"/>
      <c r="B142" s="106">
        <v>2</v>
      </c>
      <c r="C142" s="103"/>
      <c r="D142" s="355" t="s">
        <v>522</v>
      </c>
      <c r="E142" s="355"/>
      <c r="F142" s="70">
        <v>129</v>
      </c>
      <c r="G142" s="104">
        <f t="shared" si="4"/>
        <v>1749.047</v>
      </c>
      <c r="H142" s="104">
        <f t="shared" si="4"/>
        <v>1743.562</v>
      </c>
      <c r="I142" s="104">
        <f t="shared" si="4"/>
        <v>1912.092</v>
      </c>
      <c r="J142" s="77">
        <f t="shared" si="5"/>
        <v>1.0966584497712155</v>
      </c>
    </row>
    <row r="143" spans="1:10" ht="12.75" customHeight="1">
      <c r="A143" s="365"/>
      <c r="B143" s="108">
        <v>3</v>
      </c>
      <c r="C143" s="74"/>
      <c r="D143" s="355" t="s">
        <v>93</v>
      </c>
      <c r="E143" s="355"/>
      <c r="F143" s="70">
        <v>130</v>
      </c>
      <c r="G143" s="76">
        <v>130</v>
      </c>
      <c r="H143" s="76">
        <v>125</v>
      </c>
      <c r="I143" s="76">
        <v>125</v>
      </c>
      <c r="J143" s="77">
        <f t="shared" si="5"/>
        <v>1</v>
      </c>
    </row>
    <row r="144" spans="1:10" ht="12.75" customHeight="1">
      <c r="A144" s="365"/>
      <c r="B144" s="108">
        <v>4</v>
      </c>
      <c r="C144" s="74"/>
      <c r="D144" s="355" t="s">
        <v>294</v>
      </c>
      <c r="E144" s="355"/>
      <c r="F144" s="70">
        <v>131</v>
      </c>
      <c r="G144" s="76">
        <v>126</v>
      </c>
      <c r="H144" s="76">
        <v>119</v>
      </c>
      <c r="I144" s="76">
        <v>125</v>
      </c>
      <c r="J144" s="77">
        <f t="shared" si="5"/>
        <v>1.050420168067227</v>
      </c>
    </row>
    <row r="145" spans="1:10" ht="37.5" customHeight="1">
      <c r="A145" s="365"/>
      <c r="B145" s="108">
        <v>5</v>
      </c>
      <c r="C145" s="74" t="s">
        <v>22</v>
      </c>
      <c r="D145" s="355" t="s">
        <v>523</v>
      </c>
      <c r="E145" s="355"/>
      <c r="F145" s="70">
        <v>132</v>
      </c>
      <c r="G145" s="76">
        <f>G142/G144/12*1000</f>
        <v>1156.7771164021165</v>
      </c>
      <c r="H145" s="76">
        <f>H142/H144/12*1000</f>
        <v>1220.9817927170868</v>
      </c>
      <c r="I145" s="76">
        <f>I142/I144/12*1000</f>
        <v>1274.728</v>
      </c>
      <c r="J145" s="77">
        <f t="shared" si="5"/>
        <v>1.0440188441821971</v>
      </c>
    </row>
    <row r="146" spans="1:10" ht="39.75" customHeight="1">
      <c r="A146" s="365"/>
      <c r="B146" s="108"/>
      <c r="C146" s="74" t="s">
        <v>296</v>
      </c>
      <c r="D146" s="355" t="s">
        <v>524</v>
      </c>
      <c r="E146" s="355"/>
      <c r="F146" s="70">
        <v>133</v>
      </c>
      <c r="G146" s="76">
        <f>G141/G144/12*1000</f>
        <v>1287.6719576719577</v>
      </c>
      <c r="H146" s="76">
        <f>H141/H144/12*1000</f>
        <v>1349.5581232492998</v>
      </c>
      <c r="I146" s="76">
        <f>I141/I144/12*1000</f>
        <v>1479.8660000000002</v>
      </c>
      <c r="J146" s="77">
        <f t="shared" si="5"/>
        <v>1.0965559574692205</v>
      </c>
    </row>
    <row r="147" spans="1:10" ht="29.25" customHeight="1">
      <c r="A147" s="365"/>
      <c r="B147" s="108">
        <v>6</v>
      </c>
      <c r="C147" s="74"/>
      <c r="D147" s="355" t="s">
        <v>525</v>
      </c>
      <c r="E147" s="355"/>
      <c r="F147" s="70">
        <v>134</v>
      </c>
      <c r="G147" s="76">
        <f>G14/G144</f>
        <v>30.384841269841267</v>
      </c>
      <c r="H147" s="76">
        <f>H14/H144</f>
        <v>31.078529411764706</v>
      </c>
      <c r="I147" s="76">
        <f>I14/I144</f>
        <v>31.05032</v>
      </c>
      <c r="J147" s="77">
        <f t="shared" si="5"/>
        <v>0.9990923183207624</v>
      </c>
    </row>
    <row r="148" spans="1:10" ht="27" customHeight="1">
      <c r="A148" s="365"/>
      <c r="B148" s="108">
        <v>7</v>
      </c>
      <c r="C148" s="74"/>
      <c r="D148" s="355" t="s">
        <v>526</v>
      </c>
      <c r="E148" s="355"/>
      <c r="F148" s="70">
        <v>135</v>
      </c>
      <c r="G148" s="76">
        <f>(G32/G13)*1000</f>
        <v>880.7451298718171</v>
      </c>
      <c r="H148" s="76">
        <f>(H32/H13)*1000</f>
        <v>868.575388403411</v>
      </c>
      <c r="I148" s="76">
        <f>(I32/I13)*1000</f>
        <v>937.982249266387</v>
      </c>
      <c r="J148" s="77">
        <f t="shared" si="5"/>
        <v>1.0799088505035328</v>
      </c>
    </row>
    <row r="149" spans="1:10" ht="15.75" customHeight="1">
      <c r="A149" s="107"/>
      <c r="B149" s="109">
        <v>8</v>
      </c>
      <c r="C149" s="74" t="s">
        <v>22</v>
      </c>
      <c r="D149" s="363" t="s">
        <v>100</v>
      </c>
      <c r="E149" s="363"/>
      <c r="F149" s="70">
        <v>136</v>
      </c>
      <c r="G149" s="76">
        <v>0</v>
      </c>
      <c r="H149" s="76">
        <v>0</v>
      </c>
      <c r="I149" s="76">
        <v>0</v>
      </c>
      <c r="J149" s="77">
        <v>0</v>
      </c>
    </row>
    <row r="150" spans="1:10" ht="27" customHeight="1">
      <c r="A150" s="107"/>
      <c r="B150" s="109"/>
      <c r="C150" s="74" t="s">
        <v>24</v>
      </c>
      <c r="D150" s="425" t="s">
        <v>527</v>
      </c>
      <c r="E150" s="425"/>
      <c r="F150" s="70">
        <v>137</v>
      </c>
      <c r="G150" s="76">
        <v>0</v>
      </c>
      <c r="H150" s="76">
        <v>0</v>
      </c>
      <c r="I150" s="76">
        <v>0</v>
      </c>
      <c r="J150" s="77">
        <v>0</v>
      </c>
    </row>
    <row r="151" spans="1:10" ht="21" customHeight="1">
      <c r="A151" s="112"/>
      <c r="B151" s="113">
        <v>9</v>
      </c>
      <c r="C151" s="114"/>
      <c r="D151" s="426" t="s">
        <v>337</v>
      </c>
      <c r="E151" s="426"/>
      <c r="F151" s="116">
        <v>138</v>
      </c>
      <c r="G151" s="117">
        <v>0</v>
      </c>
      <c r="H151" s="117">
        <v>0</v>
      </c>
      <c r="I151" s="117">
        <v>0</v>
      </c>
      <c r="J151" s="118">
        <v>0</v>
      </c>
    </row>
    <row r="152" spans="4:5" ht="15" customHeight="1">
      <c r="D152" s="119"/>
      <c r="E152" s="119"/>
    </row>
    <row r="153" spans="5:10" ht="36.75" customHeight="1">
      <c r="E153" s="366" t="s">
        <v>102</v>
      </c>
      <c r="F153" s="366"/>
      <c r="H153" s="343" t="s">
        <v>103</v>
      </c>
      <c r="I153" s="343"/>
      <c r="J153" s="343"/>
    </row>
    <row r="154" spans="8:10" ht="12.75">
      <c r="H154" s="367"/>
      <c r="I154" s="367"/>
      <c r="J154" s="367"/>
    </row>
    <row r="156" spans="1:88" s="8" customFormat="1" ht="12.75">
      <c r="A156" s="344"/>
      <c r="B156" s="344"/>
      <c r="C156" s="345"/>
      <c r="D156" s="345"/>
      <c r="E156" s="345"/>
      <c r="F156" s="345"/>
      <c r="G156" s="345"/>
      <c r="H156" s="345"/>
      <c r="I156" s="345"/>
      <c r="J156" s="61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</row>
    <row r="716" ht="3.75" customHeight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4.5" customHeight="1" hidden="1"/>
    <row r="729" ht="12.75" hidden="1"/>
    <row r="730" ht="12.75" hidden="1"/>
    <row r="731" ht="12.75" hidden="1"/>
    <row r="732" ht="12.75" hidden="1"/>
    <row r="733" ht="12.75" hidden="1"/>
    <row r="734" ht="12.75" hidden="1"/>
  </sheetData>
  <sheetProtection selectLockedCells="1" selectUnlockedCells="1"/>
  <mergeCells count="122">
    <mergeCell ref="H153:J153"/>
    <mergeCell ref="H154:J154"/>
    <mergeCell ref="A156:B156"/>
    <mergeCell ref="C156:I156"/>
    <mergeCell ref="D149:E149"/>
    <mergeCell ref="D150:E150"/>
    <mergeCell ref="D151:E151"/>
    <mergeCell ref="E153:F153"/>
    <mergeCell ref="D142:E142"/>
    <mergeCell ref="A143:A148"/>
    <mergeCell ref="D143:E143"/>
    <mergeCell ref="D144:E144"/>
    <mergeCell ref="D145:E145"/>
    <mergeCell ref="D146:E146"/>
    <mergeCell ref="D147:E147"/>
    <mergeCell ref="D148:E148"/>
    <mergeCell ref="D136:E136"/>
    <mergeCell ref="D139:E139"/>
    <mergeCell ref="D140:E140"/>
    <mergeCell ref="D141:E141"/>
    <mergeCell ref="D124:E124"/>
    <mergeCell ref="D133:E133"/>
    <mergeCell ref="D134:E134"/>
    <mergeCell ref="D135:E135"/>
    <mergeCell ref="D120:E120"/>
    <mergeCell ref="D121:E121"/>
    <mergeCell ref="D122:E122"/>
    <mergeCell ref="D123:E123"/>
    <mergeCell ref="C116:E116"/>
    <mergeCell ref="D117:E117"/>
    <mergeCell ref="D118:E118"/>
    <mergeCell ref="D119:E119"/>
    <mergeCell ref="D108:E108"/>
    <mergeCell ref="D109:E109"/>
    <mergeCell ref="C110:C115"/>
    <mergeCell ref="D110:E110"/>
    <mergeCell ref="D111:E111"/>
    <mergeCell ref="D112:E112"/>
    <mergeCell ref="D113:E113"/>
    <mergeCell ref="D114:E114"/>
    <mergeCell ref="D115:E115"/>
    <mergeCell ref="D98:E98"/>
    <mergeCell ref="D99:E99"/>
    <mergeCell ref="D100:E100"/>
    <mergeCell ref="C101:C107"/>
    <mergeCell ref="D101:E101"/>
    <mergeCell ref="D104:E104"/>
    <mergeCell ref="D107:E107"/>
    <mergeCell ref="D94:E94"/>
    <mergeCell ref="D95:E95"/>
    <mergeCell ref="D96:E96"/>
    <mergeCell ref="D97:E97"/>
    <mergeCell ref="D88:E88"/>
    <mergeCell ref="D89:E89"/>
    <mergeCell ref="D92:E92"/>
    <mergeCell ref="D93:E93"/>
    <mergeCell ref="D83:E83"/>
    <mergeCell ref="D84:E84"/>
    <mergeCell ref="C85:C87"/>
    <mergeCell ref="D85:E85"/>
    <mergeCell ref="D86:E86"/>
    <mergeCell ref="D87:E87"/>
    <mergeCell ref="D71:E71"/>
    <mergeCell ref="D80:E80"/>
    <mergeCell ref="C81:E81"/>
    <mergeCell ref="C82:E82"/>
    <mergeCell ref="D67:E67"/>
    <mergeCell ref="D68:E68"/>
    <mergeCell ref="D69:E69"/>
    <mergeCell ref="D70:E70"/>
    <mergeCell ref="D59:E59"/>
    <mergeCell ref="D64:E64"/>
    <mergeCell ref="D65:E65"/>
    <mergeCell ref="D66:E66"/>
    <mergeCell ref="D47:E47"/>
    <mergeCell ref="D48:E48"/>
    <mergeCell ref="D49:E49"/>
    <mergeCell ref="D52:E52"/>
    <mergeCell ref="D41:E41"/>
    <mergeCell ref="D42:E42"/>
    <mergeCell ref="D43:E43"/>
    <mergeCell ref="D46:E46"/>
    <mergeCell ref="D31:E31"/>
    <mergeCell ref="B32:E32"/>
    <mergeCell ref="A33:A135"/>
    <mergeCell ref="C33:E33"/>
    <mergeCell ref="B34:B124"/>
    <mergeCell ref="C34:E34"/>
    <mergeCell ref="D35:E35"/>
    <mergeCell ref="D36:E36"/>
    <mergeCell ref="D39:E39"/>
    <mergeCell ref="D40:E40"/>
    <mergeCell ref="D19:E19"/>
    <mergeCell ref="D25:E25"/>
    <mergeCell ref="B26:B30"/>
    <mergeCell ref="D26:E26"/>
    <mergeCell ref="D27:E27"/>
    <mergeCell ref="D28:E28"/>
    <mergeCell ref="D29:E29"/>
    <mergeCell ref="D30:E30"/>
    <mergeCell ref="B12:C12"/>
    <mergeCell ref="D12:E12"/>
    <mergeCell ref="D13:E13"/>
    <mergeCell ref="A14:A31"/>
    <mergeCell ref="D14:E14"/>
    <mergeCell ref="B15:B18"/>
    <mergeCell ref="D15:E15"/>
    <mergeCell ref="D16:E16"/>
    <mergeCell ref="D17:E17"/>
    <mergeCell ref="D18:E18"/>
    <mergeCell ref="A10:C11"/>
    <mergeCell ref="D10:E11"/>
    <mergeCell ref="F10:F11"/>
    <mergeCell ref="G10:H10"/>
    <mergeCell ref="A4:E4"/>
    <mergeCell ref="A5:E5"/>
    <mergeCell ref="I6:J6"/>
    <mergeCell ref="A7:J7"/>
    <mergeCell ref="A1:E1"/>
    <mergeCell ref="A2:E2"/>
    <mergeCell ref="I2:J2"/>
    <mergeCell ref="A3:E3"/>
  </mergeCells>
  <printOptions/>
  <pageMargins left="0.5513888888888889" right="0.31527777777777777" top="0.31527777777777777" bottom="0.5104166666666666" header="0.5118055555555555" footer="0.31527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H157"/>
  <sheetViews>
    <sheetView workbookViewId="0" topLeftCell="A1">
      <selection activeCell="I2" sqref="I2:J2"/>
    </sheetView>
  </sheetViews>
  <sheetFormatPr defaultColWidth="9.140625" defaultRowHeight="12.75"/>
  <cols>
    <col min="1" max="1" width="4.7109375" style="55" customWidth="1"/>
    <col min="2" max="2" width="3.421875" style="55" customWidth="1"/>
    <col min="3" max="3" width="3.7109375" style="55" customWidth="1"/>
    <col min="4" max="4" width="4.57421875" style="55" customWidth="1"/>
    <col min="5" max="5" width="36.7109375" style="56" customWidth="1"/>
    <col min="6" max="6" width="5.00390625" style="57" customWidth="1"/>
    <col min="7" max="7" width="9.421875" style="209" customWidth="1"/>
    <col min="8" max="8" width="9.140625" style="273" customWidth="1"/>
    <col min="9" max="9" width="9.00390625" style="273" customWidth="1"/>
    <col min="10" max="10" width="9.28125" style="273" customWidth="1"/>
    <col min="11" max="11" width="9.8515625" style="273" customWidth="1"/>
    <col min="12" max="235" width="9.140625" style="59" customWidth="1"/>
  </cols>
  <sheetData>
    <row r="1" spans="1:85" s="8" customFormat="1" ht="12.75" customHeight="1">
      <c r="A1" s="331" t="s">
        <v>0</v>
      </c>
      <c r="B1" s="331"/>
      <c r="C1" s="331"/>
      <c r="D1" s="331"/>
      <c r="E1" s="331"/>
      <c r="F1" s="4"/>
      <c r="G1" s="274"/>
      <c r="H1" s="274"/>
      <c r="I1" s="275"/>
      <c r="J1" s="276"/>
      <c r="K1" s="27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85" s="8" customFormat="1" ht="12.75" customHeight="1">
      <c r="A2" s="331" t="s">
        <v>1</v>
      </c>
      <c r="B2" s="331"/>
      <c r="C2" s="331"/>
      <c r="D2" s="331"/>
      <c r="E2" s="331"/>
      <c r="F2" s="4"/>
      <c r="G2" s="274"/>
      <c r="H2" s="274"/>
      <c r="I2" s="454" t="s">
        <v>528</v>
      </c>
      <c r="J2" s="454"/>
      <c r="K2" s="27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85" s="8" customFormat="1" ht="12.75" customHeight="1">
      <c r="A3" s="331" t="s">
        <v>2</v>
      </c>
      <c r="B3" s="331"/>
      <c r="C3" s="331"/>
      <c r="D3" s="331"/>
      <c r="E3" s="331"/>
      <c r="F3" s="4"/>
      <c r="G3" s="274"/>
      <c r="H3" s="274"/>
      <c r="I3" s="275"/>
      <c r="J3" s="276"/>
      <c r="K3" s="27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s="8" customFormat="1" ht="12.75" customHeight="1">
      <c r="A4" s="331" t="s">
        <v>3</v>
      </c>
      <c r="B4" s="331"/>
      <c r="C4" s="331"/>
      <c r="D4" s="331"/>
      <c r="E4" s="331"/>
      <c r="F4" s="4"/>
      <c r="G4" s="274"/>
      <c r="H4" s="274"/>
      <c r="I4" s="275"/>
      <c r="J4" s="276"/>
      <c r="K4" s="27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</row>
    <row r="5" spans="1:85" s="8" customFormat="1" ht="12.75" customHeight="1">
      <c r="A5" s="331" t="s">
        <v>4</v>
      </c>
      <c r="B5" s="331"/>
      <c r="C5" s="331"/>
      <c r="D5" s="331"/>
      <c r="E5" s="331"/>
      <c r="F5" s="4"/>
      <c r="G5" s="274"/>
      <c r="H5" s="274"/>
      <c r="I5" s="275"/>
      <c r="J5" s="276"/>
      <c r="K5" s="27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</row>
    <row r="6" spans="1:85" s="8" customFormat="1" ht="12.75" customHeight="1">
      <c r="A6" s="53"/>
      <c r="B6" s="53"/>
      <c r="C6" s="53"/>
      <c r="D6" s="53"/>
      <c r="E6" s="43"/>
      <c r="F6" s="54"/>
      <c r="G6" s="277"/>
      <c r="H6" s="277"/>
      <c r="I6" s="276"/>
      <c r="J6" s="427"/>
      <c r="K6" s="42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1:11" s="278" customFormat="1" ht="33" customHeight="1">
      <c r="A7" s="374" t="s">
        <v>330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</row>
    <row r="9" ht="12.75">
      <c r="K9" s="273" t="s">
        <v>7</v>
      </c>
    </row>
    <row r="10" spans="1:11" ht="36.75" customHeight="1">
      <c r="A10" s="428"/>
      <c r="B10" s="428"/>
      <c r="C10" s="428"/>
      <c r="D10" s="429" t="s">
        <v>8</v>
      </c>
      <c r="E10" s="429"/>
      <c r="F10" s="429" t="s">
        <v>9</v>
      </c>
      <c r="G10" s="430" t="s">
        <v>107</v>
      </c>
      <c r="H10" s="430" t="s">
        <v>332</v>
      </c>
      <c r="I10" s="430" t="s">
        <v>529</v>
      </c>
      <c r="J10" s="430" t="s">
        <v>334</v>
      </c>
      <c r="K10" s="431" t="s">
        <v>335</v>
      </c>
    </row>
    <row r="11" spans="1:11" ht="30" customHeight="1">
      <c r="A11" s="428"/>
      <c r="B11" s="428"/>
      <c r="C11" s="428"/>
      <c r="D11" s="429"/>
      <c r="E11" s="429"/>
      <c r="F11" s="429"/>
      <c r="G11" s="430"/>
      <c r="H11" s="430"/>
      <c r="I11" s="430"/>
      <c r="J11" s="430"/>
      <c r="K11" s="431"/>
    </row>
    <row r="12" spans="1:11" ht="13.5" customHeight="1">
      <c r="A12" s="68">
        <v>0</v>
      </c>
      <c r="B12" s="353">
        <v>1</v>
      </c>
      <c r="C12" s="353"/>
      <c r="D12" s="354">
        <v>2</v>
      </c>
      <c r="E12" s="354"/>
      <c r="F12" s="70">
        <v>3</v>
      </c>
      <c r="G12" s="279">
        <v>4</v>
      </c>
      <c r="H12" s="279">
        <v>5</v>
      </c>
      <c r="I12" s="279">
        <v>6</v>
      </c>
      <c r="J12" s="279">
        <v>7</v>
      </c>
      <c r="K12" s="280">
        <v>8</v>
      </c>
    </row>
    <row r="13" spans="1:11" ht="16.5" customHeight="1">
      <c r="A13" s="68" t="s">
        <v>19</v>
      </c>
      <c r="B13" s="69"/>
      <c r="C13" s="69"/>
      <c r="D13" s="361" t="s">
        <v>480</v>
      </c>
      <c r="E13" s="361"/>
      <c r="F13" s="70">
        <v>1</v>
      </c>
      <c r="G13" s="76">
        <v>3888.29</v>
      </c>
      <c r="H13" s="76">
        <v>795.54</v>
      </c>
      <c r="I13" s="76">
        <v>1002.452</v>
      </c>
      <c r="J13" s="76">
        <v>1087.7</v>
      </c>
      <c r="K13" s="77">
        <v>1002.598</v>
      </c>
    </row>
    <row r="14" spans="1:11" ht="27" customHeight="1">
      <c r="A14" s="432"/>
      <c r="B14" s="281">
        <v>1</v>
      </c>
      <c r="C14" s="69"/>
      <c r="D14" s="361" t="s">
        <v>481</v>
      </c>
      <c r="E14" s="361"/>
      <c r="F14" s="70">
        <v>2</v>
      </c>
      <c r="G14" s="76">
        <v>3881.29</v>
      </c>
      <c r="H14" s="76">
        <v>794.04</v>
      </c>
      <c r="I14" s="76">
        <v>1000.452</v>
      </c>
      <c r="J14" s="76">
        <v>1085.7</v>
      </c>
      <c r="K14" s="77">
        <v>1001.098</v>
      </c>
    </row>
    <row r="15" spans="1:11" ht="26.25" customHeight="1">
      <c r="A15" s="432"/>
      <c r="B15" s="353"/>
      <c r="C15" s="69" t="s">
        <v>22</v>
      </c>
      <c r="D15" s="361" t="s">
        <v>482</v>
      </c>
      <c r="E15" s="361"/>
      <c r="F15" s="70">
        <v>3</v>
      </c>
      <c r="G15" s="76">
        <v>0</v>
      </c>
      <c r="H15" s="76">
        <v>0</v>
      </c>
      <c r="I15" s="76">
        <v>0</v>
      </c>
      <c r="J15" s="76">
        <v>0</v>
      </c>
      <c r="K15" s="77">
        <v>0</v>
      </c>
    </row>
    <row r="16" spans="1:11" ht="15.75" customHeight="1">
      <c r="A16" s="432"/>
      <c r="B16" s="353"/>
      <c r="C16" s="69" t="s">
        <v>24</v>
      </c>
      <c r="D16" s="361" t="s">
        <v>483</v>
      </c>
      <c r="E16" s="361"/>
      <c r="F16" s="70">
        <v>4</v>
      </c>
      <c r="G16" s="76">
        <v>0</v>
      </c>
      <c r="H16" s="76">
        <v>0</v>
      </c>
      <c r="I16" s="76">
        <v>0</v>
      </c>
      <c r="J16" s="76">
        <v>0</v>
      </c>
      <c r="K16" s="77">
        <v>0</v>
      </c>
    </row>
    <row r="17" spans="1:11" ht="16.5" customHeight="1">
      <c r="A17" s="432"/>
      <c r="B17" s="353"/>
      <c r="C17" s="69" t="s">
        <v>71</v>
      </c>
      <c r="D17" s="361" t="s">
        <v>484</v>
      </c>
      <c r="E17" s="361"/>
      <c r="F17" s="70">
        <v>5</v>
      </c>
      <c r="G17" s="76">
        <v>0</v>
      </c>
      <c r="H17" s="76">
        <v>0</v>
      </c>
      <c r="I17" s="76">
        <v>0</v>
      </c>
      <c r="J17" s="76">
        <v>0</v>
      </c>
      <c r="K17" s="77">
        <v>0</v>
      </c>
    </row>
    <row r="18" spans="1:11" ht="29.25" customHeight="1">
      <c r="A18" s="432"/>
      <c r="B18" s="353"/>
      <c r="C18" s="69" t="s">
        <v>81</v>
      </c>
      <c r="D18" s="361" t="s">
        <v>485</v>
      </c>
      <c r="E18" s="361"/>
      <c r="F18" s="70">
        <v>6</v>
      </c>
      <c r="G18" s="76">
        <v>0</v>
      </c>
      <c r="H18" s="76">
        <v>0</v>
      </c>
      <c r="I18" s="76">
        <v>0</v>
      </c>
      <c r="J18" s="76">
        <v>0</v>
      </c>
      <c r="K18" s="77">
        <v>0</v>
      </c>
    </row>
    <row r="19" spans="1:11" ht="27" customHeight="1">
      <c r="A19" s="432"/>
      <c r="B19" s="69"/>
      <c r="C19" s="69" t="s">
        <v>83</v>
      </c>
      <c r="D19" s="361" t="s">
        <v>486</v>
      </c>
      <c r="E19" s="361"/>
      <c r="F19" s="70">
        <v>7</v>
      </c>
      <c r="G19" s="76">
        <v>10</v>
      </c>
      <c r="H19" s="76">
        <v>0</v>
      </c>
      <c r="I19" s="76">
        <v>10</v>
      </c>
      <c r="J19" s="76">
        <v>0</v>
      </c>
      <c r="K19" s="77">
        <v>0</v>
      </c>
    </row>
    <row r="20" spans="1:11" ht="15" customHeight="1">
      <c r="A20" s="432"/>
      <c r="B20" s="69"/>
      <c r="C20" s="69"/>
      <c r="D20" s="282" t="s">
        <v>487</v>
      </c>
      <c r="E20" s="283" t="s">
        <v>488</v>
      </c>
      <c r="F20" s="70">
        <v>8</v>
      </c>
      <c r="G20" s="76">
        <v>10</v>
      </c>
      <c r="H20" s="76">
        <v>0</v>
      </c>
      <c r="I20" s="76">
        <v>10</v>
      </c>
      <c r="J20" s="76">
        <v>0</v>
      </c>
      <c r="K20" s="77">
        <v>0</v>
      </c>
    </row>
    <row r="21" spans="1:11" ht="28.5" customHeight="1">
      <c r="A21" s="432"/>
      <c r="B21" s="69"/>
      <c r="C21" s="69"/>
      <c r="D21" s="81" t="s">
        <v>489</v>
      </c>
      <c r="E21" s="81" t="s">
        <v>490</v>
      </c>
      <c r="F21" s="70">
        <v>9</v>
      </c>
      <c r="G21" s="76">
        <v>0</v>
      </c>
      <c r="H21" s="76">
        <v>0</v>
      </c>
      <c r="I21" s="76">
        <v>0</v>
      </c>
      <c r="J21" s="76">
        <v>0</v>
      </c>
      <c r="K21" s="77">
        <v>0</v>
      </c>
    </row>
    <row r="22" spans="1:11" ht="14.25" customHeight="1">
      <c r="A22" s="432"/>
      <c r="B22" s="69"/>
      <c r="C22" s="69"/>
      <c r="D22" s="81"/>
      <c r="E22" s="81" t="s">
        <v>138</v>
      </c>
      <c r="F22" s="70">
        <v>10</v>
      </c>
      <c r="G22" s="76">
        <v>0</v>
      </c>
      <c r="H22" s="76">
        <v>0</v>
      </c>
      <c r="I22" s="76">
        <v>0</v>
      </c>
      <c r="J22" s="76">
        <v>0</v>
      </c>
      <c r="K22" s="77">
        <v>0</v>
      </c>
    </row>
    <row r="23" spans="1:11" ht="15" customHeight="1">
      <c r="A23" s="432"/>
      <c r="B23" s="69"/>
      <c r="C23" s="69"/>
      <c r="D23" s="81"/>
      <c r="E23" s="81" t="s">
        <v>139</v>
      </c>
      <c r="F23" s="70">
        <v>11</v>
      </c>
      <c r="G23" s="76">
        <v>0</v>
      </c>
      <c r="H23" s="76">
        <v>0</v>
      </c>
      <c r="I23" s="76">
        <v>0</v>
      </c>
      <c r="J23" s="76">
        <v>0</v>
      </c>
      <c r="K23" s="77">
        <v>0</v>
      </c>
    </row>
    <row r="24" spans="1:11" ht="12.75" customHeight="1">
      <c r="A24" s="432"/>
      <c r="B24" s="69"/>
      <c r="C24" s="69"/>
      <c r="D24" s="81" t="s">
        <v>491</v>
      </c>
      <c r="E24" s="81" t="s">
        <v>125</v>
      </c>
      <c r="F24" s="70">
        <v>12</v>
      </c>
      <c r="G24" s="76">
        <v>0</v>
      </c>
      <c r="H24" s="76">
        <v>0</v>
      </c>
      <c r="I24" s="76">
        <v>0</v>
      </c>
      <c r="J24" s="76">
        <v>0</v>
      </c>
      <c r="K24" s="77">
        <v>0</v>
      </c>
    </row>
    <row r="25" spans="1:11" ht="27" customHeight="1">
      <c r="A25" s="432"/>
      <c r="B25" s="69">
        <v>2</v>
      </c>
      <c r="C25" s="69"/>
      <c r="D25" s="361" t="s">
        <v>492</v>
      </c>
      <c r="E25" s="361"/>
      <c r="F25" s="70">
        <v>13</v>
      </c>
      <c r="G25" s="76">
        <v>7</v>
      </c>
      <c r="H25" s="76">
        <v>1.5</v>
      </c>
      <c r="I25" s="76">
        <v>2</v>
      </c>
      <c r="J25" s="76">
        <v>2</v>
      </c>
      <c r="K25" s="77">
        <v>1.5</v>
      </c>
    </row>
    <row r="26" spans="1:11" ht="13.5" customHeight="1">
      <c r="A26" s="432"/>
      <c r="B26" s="353"/>
      <c r="C26" s="69" t="s">
        <v>22</v>
      </c>
      <c r="D26" s="433" t="s">
        <v>146</v>
      </c>
      <c r="E26" s="433"/>
      <c r="F26" s="70">
        <v>14</v>
      </c>
      <c r="G26" s="76">
        <v>0</v>
      </c>
      <c r="H26" s="76">
        <v>0</v>
      </c>
      <c r="I26" s="76">
        <v>0</v>
      </c>
      <c r="J26" s="76">
        <v>0</v>
      </c>
      <c r="K26" s="77">
        <v>0</v>
      </c>
    </row>
    <row r="27" spans="1:11" ht="17.25" customHeight="1">
      <c r="A27" s="432"/>
      <c r="B27" s="353"/>
      <c r="C27" s="69" t="s">
        <v>24</v>
      </c>
      <c r="D27" s="433" t="s">
        <v>147</v>
      </c>
      <c r="E27" s="433"/>
      <c r="F27" s="70">
        <v>15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</row>
    <row r="28" spans="1:11" ht="15.75" customHeight="1">
      <c r="A28" s="432"/>
      <c r="B28" s="353"/>
      <c r="C28" s="69" t="s">
        <v>71</v>
      </c>
      <c r="D28" s="433" t="s">
        <v>148</v>
      </c>
      <c r="E28" s="433"/>
      <c r="F28" s="70">
        <v>16</v>
      </c>
      <c r="G28" s="76">
        <v>0</v>
      </c>
      <c r="H28" s="76">
        <v>0</v>
      </c>
      <c r="I28" s="76">
        <v>0</v>
      </c>
      <c r="J28" s="76">
        <v>0</v>
      </c>
      <c r="K28" s="77">
        <v>0</v>
      </c>
    </row>
    <row r="29" spans="1:11" ht="12" customHeight="1">
      <c r="A29" s="432"/>
      <c r="B29" s="353"/>
      <c r="C29" s="69" t="s">
        <v>81</v>
      </c>
      <c r="D29" s="433" t="s">
        <v>149</v>
      </c>
      <c r="E29" s="433"/>
      <c r="F29" s="70">
        <v>17</v>
      </c>
      <c r="G29" s="76">
        <v>0</v>
      </c>
      <c r="H29" s="76">
        <v>0</v>
      </c>
      <c r="I29" s="76">
        <v>0</v>
      </c>
      <c r="J29" s="76">
        <v>0</v>
      </c>
      <c r="K29" s="77">
        <v>0</v>
      </c>
    </row>
    <row r="30" spans="1:11" ht="15" customHeight="1">
      <c r="A30" s="432"/>
      <c r="B30" s="353"/>
      <c r="C30" s="69" t="s">
        <v>83</v>
      </c>
      <c r="D30" s="433" t="s">
        <v>150</v>
      </c>
      <c r="E30" s="433"/>
      <c r="F30" s="70">
        <v>18</v>
      </c>
      <c r="G30" s="76">
        <v>7</v>
      </c>
      <c r="H30" s="76">
        <v>1.5</v>
      </c>
      <c r="I30" s="76">
        <v>2</v>
      </c>
      <c r="J30" s="76">
        <v>2</v>
      </c>
      <c r="K30" s="77">
        <v>1.5</v>
      </c>
    </row>
    <row r="31" spans="1:11" ht="15" customHeight="1">
      <c r="A31" s="432"/>
      <c r="B31" s="69">
        <v>3</v>
      </c>
      <c r="C31" s="69"/>
      <c r="D31" s="433" t="s">
        <v>460</v>
      </c>
      <c r="E31" s="433"/>
      <c r="F31" s="70">
        <v>19</v>
      </c>
      <c r="G31" s="76">
        <v>0</v>
      </c>
      <c r="H31" s="76">
        <v>0</v>
      </c>
      <c r="I31" s="76">
        <v>0</v>
      </c>
      <c r="J31" s="76">
        <v>0</v>
      </c>
      <c r="K31" s="77">
        <v>0</v>
      </c>
    </row>
    <row r="32" spans="1:11" ht="18" customHeight="1">
      <c r="A32" s="68" t="s">
        <v>28</v>
      </c>
      <c r="B32" s="433" t="s">
        <v>493</v>
      </c>
      <c r="C32" s="433"/>
      <c r="D32" s="433"/>
      <c r="E32" s="433"/>
      <c r="F32" s="70">
        <v>20</v>
      </c>
      <c r="G32" s="76">
        <v>3647.147</v>
      </c>
      <c r="H32" s="76">
        <v>847.038</v>
      </c>
      <c r="I32" s="76">
        <v>942.739</v>
      </c>
      <c r="J32" s="76">
        <v>941.639</v>
      </c>
      <c r="K32" s="77">
        <v>915.731</v>
      </c>
    </row>
    <row r="33" spans="1:11" ht="25.5" customHeight="1">
      <c r="A33" s="432"/>
      <c r="B33" s="69">
        <v>1</v>
      </c>
      <c r="C33" s="361" t="s">
        <v>494</v>
      </c>
      <c r="D33" s="361"/>
      <c r="E33" s="361"/>
      <c r="F33" s="70">
        <v>21</v>
      </c>
      <c r="G33" s="76">
        <v>3647.147</v>
      </c>
      <c r="H33" s="76">
        <v>847.038</v>
      </c>
      <c r="I33" s="76">
        <v>942.739</v>
      </c>
      <c r="J33" s="76">
        <v>941.639</v>
      </c>
      <c r="K33" s="77">
        <v>915.731</v>
      </c>
    </row>
    <row r="34" spans="1:11" ht="26.25" customHeight="1">
      <c r="A34" s="432"/>
      <c r="B34" s="353"/>
      <c r="C34" s="361" t="s">
        <v>495</v>
      </c>
      <c r="D34" s="361"/>
      <c r="E34" s="361"/>
      <c r="F34" s="70">
        <v>22</v>
      </c>
      <c r="G34" s="76">
        <v>598.991</v>
      </c>
      <c r="H34" s="76">
        <v>114.839</v>
      </c>
      <c r="I34" s="76">
        <v>187.4752</v>
      </c>
      <c r="J34" s="76">
        <v>149.7</v>
      </c>
      <c r="K34" s="77">
        <v>146.977</v>
      </c>
    </row>
    <row r="35" spans="1:11" ht="28.5" customHeight="1">
      <c r="A35" s="432"/>
      <c r="B35" s="353"/>
      <c r="C35" s="69" t="s">
        <v>154</v>
      </c>
      <c r="D35" s="361" t="s">
        <v>496</v>
      </c>
      <c r="E35" s="361"/>
      <c r="F35" s="70">
        <v>23</v>
      </c>
      <c r="G35" s="76">
        <v>324.034</v>
      </c>
      <c r="H35" s="76">
        <v>62.414</v>
      </c>
      <c r="I35" s="76">
        <v>103.1</v>
      </c>
      <c r="J35" s="76">
        <v>81.8</v>
      </c>
      <c r="K35" s="77">
        <v>76.72</v>
      </c>
    </row>
    <row r="36" spans="1:11" ht="16.5" customHeight="1">
      <c r="A36" s="432"/>
      <c r="B36" s="353"/>
      <c r="C36" s="69" t="s">
        <v>22</v>
      </c>
      <c r="D36" s="361" t="s">
        <v>157</v>
      </c>
      <c r="E36" s="361"/>
      <c r="F36" s="70">
        <v>24</v>
      </c>
      <c r="G36" s="76">
        <v>141.029</v>
      </c>
      <c r="H36" s="76">
        <v>31.854</v>
      </c>
      <c r="I36" s="76">
        <v>37.9</v>
      </c>
      <c r="J36" s="76">
        <v>38.9</v>
      </c>
      <c r="K36" s="77">
        <v>32.375</v>
      </c>
    </row>
    <row r="37" spans="1:11" ht="15.75" customHeight="1">
      <c r="A37" s="432"/>
      <c r="B37" s="353"/>
      <c r="C37" s="69"/>
      <c r="D37" s="81" t="s">
        <v>118</v>
      </c>
      <c r="E37" s="81" t="s">
        <v>159</v>
      </c>
      <c r="F37" s="70">
        <v>25</v>
      </c>
      <c r="G37" s="76">
        <v>5.885</v>
      </c>
      <c r="H37" s="76">
        <v>1</v>
      </c>
      <c r="I37" s="76">
        <v>1</v>
      </c>
      <c r="J37" s="76">
        <v>2</v>
      </c>
      <c r="K37" s="77">
        <v>1.885</v>
      </c>
    </row>
    <row r="38" spans="1:11" ht="14.25" customHeight="1">
      <c r="A38" s="432"/>
      <c r="B38" s="353"/>
      <c r="C38" s="69"/>
      <c r="D38" s="81" t="s">
        <v>120</v>
      </c>
      <c r="E38" s="81" t="s">
        <v>161</v>
      </c>
      <c r="F38" s="70">
        <v>26</v>
      </c>
      <c r="G38" s="76">
        <v>135.144</v>
      </c>
      <c r="H38" s="76">
        <v>30.854</v>
      </c>
      <c r="I38" s="76">
        <v>36.9</v>
      </c>
      <c r="J38" s="76">
        <v>36.9</v>
      </c>
      <c r="K38" s="77">
        <v>30.49</v>
      </c>
    </row>
    <row r="39" spans="1:11" ht="24" customHeight="1">
      <c r="A39" s="432"/>
      <c r="B39" s="353"/>
      <c r="C39" s="69" t="s">
        <v>24</v>
      </c>
      <c r="D39" s="361" t="s">
        <v>162</v>
      </c>
      <c r="E39" s="361"/>
      <c r="F39" s="70">
        <v>27</v>
      </c>
      <c r="G39" s="76">
        <v>62</v>
      </c>
      <c r="H39" s="76">
        <v>15.845</v>
      </c>
      <c r="I39" s="76">
        <v>16.1</v>
      </c>
      <c r="J39" s="76">
        <v>15.9</v>
      </c>
      <c r="K39" s="77">
        <v>14.155</v>
      </c>
    </row>
    <row r="40" spans="1:11" ht="15" customHeight="1">
      <c r="A40" s="432"/>
      <c r="B40" s="353"/>
      <c r="C40" s="69" t="s">
        <v>71</v>
      </c>
      <c r="D40" s="361" t="s">
        <v>163</v>
      </c>
      <c r="E40" s="361"/>
      <c r="F40" s="70">
        <v>28</v>
      </c>
      <c r="G40" s="76">
        <v>20.161</v>
      </c>
      <c r="H40" s="76">
        <v>4.3</v>
      </c>
      <c r="I40" s="76">
        <v>4.1</v>
      </c>
      <c r="J40" s="76">
        <v>5</v>
      </c>
      <c r="K40" s="77">
        <v>6.761</v>
      </c>
    </row>
    <row r="41" spans="1:11" ht="30.75" customHeight="1">
      <c r="A41" s="432"/>
      <c r="B41" s="353"/>
      <c r="C41" s="69" t="s">
        <v>165</v>
      </c>
      <c r="D41" s="433" t="s">
        <v>497</v>
      </c>
      <c r="E41" s="433"/>
      <c r="F41" s="70">
        <v>29</v>
      </c>
      <c r="G41" s="76">
        <v>87.281</v>
      </c>
      <c r="H41" s="76">
        <v>22</v>
      </c>
      <c r="I41" s="76">
        <v>21.85</v>
      </c>
      <c r="J41" s="76">
        <v>28.35</v>
      </c>
      <c r="K41" s="77">
        <v>15.081</v>
      </c>
    </row>
    <row r="42" spans="1:11" ht="18" customHeight="1">
      <c r="A42" s="432"/>
      <c r="B42" s="353"/>
      <c r="C42" s="69" t="s">
        <v>22</v>
      </c>
      <c r="D42" s="433" t="s">
        <v>167</v>
      </c>
      <c r="E42" s="433"/>
      <c r="F42" s="70">
        <v>30</v>
      </c>
      <c r="G42" s="76">
        <v>45.29</v>
      </c>
      <c r="H42" s="76">
        <v>14.2</v>
      </c>
      <c r="I42" s="76">
        <v>11.1</v>
      </c>
      <c r="J42" s="76">
        <v>12.5</v>
      </c>
      <c r="K42" s="77">
        <v>7.49</v>
      </c>
    </row>
    <row r="43" spans="1:11" ht="18.75" customHeight="1">
      <c r="A43" s="432"/>
      <c r="B43" s="353"/>
      <c r="C43" s="69" t="s">
        <v>168</v>
      </c>
      <c r="D43" s="433" t="s">
        <v>498</v>
      </c>
      <c r="E43" s="433"/>
      <c r="F43" s="70">
        <v>31</v>
      </c>
      <c r="G43" s="76">
        <v>21.5</v>
      </c>
      <c r="H43" s="76">
        <v>0</v>
      </c>
      <c r="I43" s="76">
        <v>8.25</v>
      </c>
      <c r="J43" s="76">
        <v>10.25</v>
      </c>
      <c r="K43" s="77">
        <v>3</v>
      </c>
    </row>
    <row r="44" spans="1:11" ht="25.5" customHeight="1">
      <c r="A44" s="432"/>
      <c r="B44" s="353"/>
      <c r="C44" s="69"/>
      <c r="D44" s="284" t="s">
        <v>158</v>
      </c>
      <c r="E44" s="284" t="s">
        <v>170</v>
      </c>
      <c r="F44" s="70">
        <v>32</v>
      </c>
      <c r="G44" s="76">
        <v>0</v>
      </c>
      <c r="H44" s="76">
        <v>0</v>
      </c>
      <c r="I44" s="76">
        <v>0</v>
      </c>
      <c r="J44" s="76">
        <v>0</v>
      </c>
      <c r="K44" s="77">
        <v>0</v>
      </c>
    </row>
    <row r="45" spans="1:11" ht="14.25" customHeight="1">
      <c r="A45" s="432"/>
      <c r="B45" s="353"/>
      <c r="C45" s="69"/>
      <c r="D45" s="284" t="s">
        <v>160</v>
      </c>
      <c r="E45" s="284" t="s">
        <v>171</v>
      </c>
      <c r="F45" s="70">
        <v>33</v>
      </c>
      <c r="G45" s="76">
        <v>21.5</v>
      </c>
      <c r="H45" s="76">
        <v>0</v>
      </c>
      <c r="I45" s="76">
        <v>8.25</v>
      </c>
      <c r="J45" s="76">
        <v>10.25</v>
      </c>
      <c r="K45" s="77">
        <v>3</v>
      </c>
    </row>
    <row r="46" spans="1:11" ht="15" customHeight="1">
      <c r="A46" s="432"/>
      <c r="B46" s="353"/>
      <c r="C46" s="69" t="s">
        <v>71</v>
      </c>
      <c r="D46" s="433" t="s">
        <v>172</v>
      </c>
      <c r="E46" s="433"/>
      <c r="F46" s="70">
        <v>34</v>
      </c>
      <c r="G46" s="76">
        <v>20.491</v>
      </c>
      <c r="H46" s="76">
        <v>7.8</v>
      </c>
      <c r="I46" s="76">
        <v>2.5</v>
      </c>
      <c r="J46" s="76">
        <v>5.6</v>
      </c>
      <c r="K46" s="77">
        <v>4.591</v>
      </c>
    </row>
    <row r="47" spans="1:11" ht="42" customHeight="1">
      <c r="A47" s="432"/>
      <c r="B47" s="353"/>
      <c r="C47" s="69" t="s">
        <v>173</v>
      </c>
      <c r="D47" s="433" t="s">
        <v>499</v>
      </c>
      <c r="E47" s="433"/>
      <c r="F47" s="70">
        <v>35</v>
      </c>
      <c r="G47" s="76">
        <v>187.676</v>
      </c>
      <c r="H47" s="76">
        <v>30.425</v>
      </c>
      <c r="I47" s="76">
        <v>62.525</v>
      </c>
      <c r="J47" s="76">
        <v>39.55</v>
      </c>
      <c r="K47" s="77">
        <v>55.176</v>
      </c>
    </row>
    <row r="48" spans="1:11" ht="14.25" customHeight="1">
      <c r="A48" s="432"/>
      <c r="B48" s="353"/>
      <c r="C48" s="69" t="s">
        <v>22</v>
      </c>
      <c r="D48" s="433" t="s">
        <v>175</v>
      </c>
      <c r="E48" s="433"/>
      <c r="F48" s="70">
        <v>36</v>
      </c>
      <c r="G48" s="76">
        <v>60.605</v>
      </c>
      <c r="H48" s="76">
        <v>14.8</v>
      </c>
      <c r="I48" s="76">
        <v>18.9</v>
      </c>
      <c r="J48" s="76">
        <v>16.525</v>
      </c>
      <c r="K48" s="77">
        <v>10.38</v>
      </c>
    </row>
    <row r="49" spans="1:11" ht="25.5" customHeight="1">
      <c r="A49" s="432"/>
      <c r="B49" s="353"/>
      <c r="C49" s="69" t="s">
        <v>24</v>
      </c>
      <c r="D49" s="433" t="s">
        <v>176</v>
      </c>
      <c r="E49" s="433"/>
      <c r="F49" s="70">
        <v>37</v>
      </c>
      <c r="G49" s="76">
        <v>24</v>
      </c>
      <c r="H49" s="76">
        <v>6</v>
      </c>
      <c r="I49" s="76">
        <v>6</v>
      </c>
      <c r="J49" s="76">
        <v>6</v>
      </c>
      <c r="K49" s="77">
        <v>6</v>
      </c>
    </row>
    <row r="50" spans="1:11" ht="25.5" customHeight="1">
      <c r="A50" s="432"/>
      <c r="B50" s="353"/>
      <c r="C50" s="69"/>
      <c r="D50" s="285" t="s">
        <v>158</v>
      </c>
      <c r="E50" s="285" t="s">
        <v>177</v>
      </c>
      <c r="F50" s="70">
        <v>38</v>
      </c>
      <c r="G50" s="76">
        <v>24</v>
      </c>
      <c r="H50" s="76">
        <v>6</v>
      </c>
      <c r="I50" s="76">
        <v>6</v>
      </c>
      <c r="J50" s="76">
        <v>6</v>
      </c>
      <c r="K50" s="77">
        <v>6</v>
      </c>
    </row>
    <row r="51" spans="1:11" ht="18" customHeight="1">
      <c r="A51" s="432"/>
      <c r="B51" s="353"/>
      <c r="C51" s="69"/>
      <c r="D51" s="285" t="s">
        <v>160</v>
      </c>
      <c r="E51" s="285" t="s">
        <v>500</v>
      </c>
      <c r="F51" s="70">
        <v>39</v>
      </c>
      <c r="G51" s="76">
        <v>0</v>
      </c>
      <c r="H51" s="76">
        <v>0</v>
      </c>
      <c r="I51" s="76">
        <v>0</v>
      </c>
      <c r="J51" s="76">
        <v>0</v>
      </c>
      <c r="K51" s="77">
        <v>0</v>
      </c>
    </row>
    <row r="52" spans="1:11" ht="28.5" customHeight="1">
      <c r="A52" s="432"/>
      <c r="B52" s="353"/>
      <c r="C52" s="69" t="s">
        <v>71</v>
      </c>
      <c r="D52" s="433" t="s">
        <v>501</v>
      </c>
      <c r="E52" s="433"/>
      <c r="F52" s="70">
        <v>40</v>
      </c>
      <c r="G52" s="76">
        <v>49.276</v>
      </c>
      <c r="H52" s="76">
        <v>2</v>
      </c>
      <c r="I52" s="76">
        <v>22.25</v>
      </c>
      <c r="J52" s="76">
        <v>2.2</v>
      </c>
      <c r="K52" s="77">
        <v>22.826</v>
      </c>
    </row>
    <row r="53" spans="1:11" ht="15.75" customHeight="1">
      <c r="A53" s="432"/>
      <c r="B53" s="353"/>
      <c r="C53" s="69"/>
      <c r="D53" s="285" t="s">
        <v>179</v>
      </c>
      <c r="E53" s="285" t="s">
        <v>180</v>
      </c>
      <c r="F53" s="70">
        <v>41</v>
      </c>
      <c r="G53" s="76">
        <v>49.276</v>
      </c>
      <c r="H53" s="76">
        <v>2</v>
      </c>
      <c r="I53" s="76">
        <v>22.25</v>
      </c>
      <c r="J53" s="76">
        <v>2.2</v>
      </c>
      <c r="K53" s="77">
        <v>22.826</v>
      </c>
    </row>
    <row r="54" spans="1:11" ht="27.75" customHeight="1">
      <c r="A54" s="432"/>
      <c r="B54" s="353"/>
      <c r="C54" s="69"/>
      <c r="D54" s="285"/>
      <c r="E54" s="80" t="s">
        <v>181</v>
      </c>
      <c r="F54" s="70">
        <v>42</v>
      </c>
      <c r="G54" s="76">
        <v>36.5</v>
      </c>
      <c r="H54" s="76">
        <v>0</v>
      </c>
      <c r="I54" s="76">
        <v>18.25</v>
      </c>
      <c r="J54" s="76">
        <v>0</v>
      </c>
      <c r="K54" s="77">
        <v>18.25</v>
      </c>
    </row>
    <row r="55" spans="1:11" ht="20.25" customHeight="1">
      <c r="A55" s="432"/>
      <c r="B55" s="353"/>
      <c r="C55" s="69"/>
      <c r="D55" s="285" t="s">
        <v>182</v>
      </c>
      <c r="E55" s="285" t="s">
        <v>183</v>
      </c>
      <c r="F55" s="70">
        <v>43</v>
      </c>
      <c r="G55" s="76">
        <v>0</v>
      </c>
      <c r="H55" s="76">
        <v>0</v>
      </c>
      <c r="I55" s="76">
        <v>0</v>
      </c>
      <c r="J55" s="76">
        <v>0</v>
      </c>
      <c r="K55" s="77">
        <v>0</v>
      </c>
    </row>
    <row r="56" spans="1:11" ht="38.25" customHeight="1">
      <c r="A56" s="432"/>
      <c r="B56" s="353"/>
      <c r="C56" s="69"/>
      <c r="D56" s="285"/>
      <c r="E56" s="80" t="s">
        <v>184</v>
      </c>
      <c r="F56" s="70">
        <v>44</v>
      </c>
      <c r="G56" s="76">
        <v>0</v>
      </c>
      <c r="H56" s="76">
        <v>0</v>
      </c>
      <c r="I56" s="76">
        <v>0</v>
      </c>
      <c r="J56" s="76">
        <v>0</v>
      </c>
      <c r="K56" s="77">
        <v>0</v>
      </c>
    </row>
    <row r="57" spans="1:11" ht="53.25" customHeight="1">
      <c r="A57" s="432"/>
      <c r="B57" s="353"/>
      <c r="C57" s="69"/>
      <c r="D57" s="285"/>
      <c r="E57" s="80" t="s">
        <v>185</v>
      </c>
      <c r="F57" s="70">
        <v>45</v>
      </c>
      <c r="G57" s="76">
        <v>0</v>
      </c>
      <c r="H57" s="76">
        <v>0</v>
      </c>
      <c r="I57" s="76">
        <v>0</v>
      </c>
      <c r="J57" s="76">
        <v>0</v>
      </c>
      <c r="K57" s="77">
        <v>0</v>
      </c>
    </row>
    <row r="58" spans="1:11" ht="13.5" customHeight="1">
      <c r="A58" s="432"/>
      <c r="B58" s="353"/>
      <c r="C58" s="69"/>
      <c r="D58" s="285"/>
      <c r="E58" s="80" t="s">
        <v>186</v>
      </c>
      <c r="F58" s="70">
        <v>46</v>
      </c>
      <c r="G58" s="76">
        <v>0</v>
      </c>
      <c r="H58" s="76">
        <v>0</v>
      </c>
      <c r="I58" s="76">
        <v>0</v>
      </c>
      <c r="J58" s="76">
        <v>0</v>
      </c>
      <c r="K58" s="77">
        <v>0</v>
      </c>
    </row>
    <row r="59" spans="1:11" ht="27" customHeight="1">
      <c r="A59" s="432"/>
      <c r="B59" s="353"/>
      <c r="C59" s="69" t="s">
        <v>81</v>
      </c>
      <c r="D59" s="361" t="s">
        <v>502</v>
      </c>
      <c r="E59" s="361"/>
      <c r="F59" s="70">
        <v>47</v>
      </c>
      <c r="G59" s="76">
        <v>0</v>
      </c>
      <c r="H59" s="76">
        <v>0</v>
      </c>
      <c r="I59" s="76">
        <v>0</v>
      </c>
      <c r="J59" s="76">
        <v>0</v>
      </c>
      <c r="K59" s="77">
        <v>0</v>
      </c>
    </row>
    <row r="60" spans="1:11" ht="15" customHeight="1">
      <c r="A60" s="432"/>
      <c r="B60" s="353"/>
      <c r="C60" s="69"/>
      <c r="D60" s="81" t="s">
        <v>188</v>
      </c>
      <c r="E60" s="286" t="s">
        <v>189</v>
      </c>
      <c r="F60" s="70">
        <v>48</v>
      </c>
      <c r="G60" s="76">
        <v>0</v>
      </c>
      <c r="H60" s="76">
        <v>0</v>
      </c>
      <c r="I60" s="76">
        <v>0</v>
      </c>
      <c r="J60" s="76">
        <v>0</v>
      </c>
      <c r="K60" s="77">
        <v>0</v>
      </c>
    </row>
    <row r="61" spans="1:11" ht="16.5" customHeight="1">
      <c r="A61" s="432"/>
      <c r="B61" s="353"/>
      <c r="C61" s="69"/>
      <c r="D61" s="81" t="s">
        <v>190</v>
      </c>
      <c r="E61" s="286" t="s">
        <v>191</v>
      </c>
      <c r="F61" s="70">
        <v>49</v>
      </c>
      <c r="G61" s="76">
        <v>0</v>
      </c>
      <c r="H61" s="76">
        <v>0</v>
      </c>
      <c r="I61" s="76">
        <v>0</v>
      </c>
      <c r="J61" s="76">
        <v>0</v>
      </c>
      <c r="K61" s="77">
        <v>0</v>
      </c>
    </row>
    <row r="62" spans="1:11" ht="27.75" customHeight="1">
      <c r="A62" s="432"/>
      <c r="B62" s="353"/>
      <c r="C62" s="69"/>
      <c r="D62" s="81" t="s">
        <v>192</v>
      </c>
      <c r="E62" s="286" t="s">
        <v>193</v>
      </c>
      <c r="F62" s="70">
        <v>50</v>
      </c>
      <c r="G62" s="76">
        <v>0</v>
      </c>
      <c r="H62" s="76">
        <v>0</v>
      </c>
      <c r="I62" s="76">
        <v>0</v>
      </c>
      <c r="J62" s="76">
        <v>0</v>
      </c>
      <c r="K62" s="77">
        <v>0</v>
      </c>
    </row>
    <row r="63" spans="1:11" ht="16.5" customHeight="1">
      <c r="A63" s="432"/>
      <c r="B63" s="353"/>
      <c r="C63" s="69"/>
      <c r="D63" s="81" t="s">
        <v>194</v>
      </c>
      <c r="E63" s="286" t="s">
        <v>195</v>
      </c>
      <c r="F63" s="70">
        <v>51</v>
      </c>
      <c r="G63" s="76">
        <v>0</v>
      </c>
      <c r="H63" s="76">
        <v>0</v>
      </c>
      <c r="I63" s="76">
        <v>0</v>
      </c>
      <c r="J63" s="76">
        <v>0</v>
      </c>
      <c r="K63" s="77">
        <v>0</v>
      </c>
    </row>
    <row r="64" spans="1:11" ht="14.25" customHeight="1">
      <c r="A64" s="432"/>
      <c r="B64" s="353"/>
      <c r="C64" s="69" t="s">
        <v>83</v>
      </c>
      <c r="D64" s="361" t="s">
        <v>196</v>
      </c>
      <c r="E64" s="361"/>
      <c r="F64" s="70">
        <v>52</v>
      </c>
      <c r="G64" s="76">
        <v>0</v>
      </c>
      <c r="H64" s="76">
        <v>0</v>
      </c>
      <c r="I64" s="76">
        <v>0</v>
      </c>
      <c r="J64" s="76">
        <v>0</v>
      </c>
      <c r="K64" s="77">
        <v>0</v>
      </c>
    </row>
    <row r="65" spans="1:11" ht="16.5" customHeight="1">
      <c r="A65" s="432"/>
      <c r="B65" s="353"/>
      <c r="C65" s="69" t="s">
        <v>132</v>
      </c>
      <c r="D65" s="361" t="s">
        <v>530</v>
      </c>
      <c r="E65" s="361"/>
      <c r="F65" s="70">
        <v>53</v>
      </c>
      <c r="G65" s="76">
        <v>0</v>
      </c>
      <c r="H65" s="76">
        <v>0</v>
      </c>
      <c r="I65" s="76">
        <v>0</v>
      </c>
      <c r="J65" s="76">
        <v>0</v>
      </c>
      <c r="K65" s="77">
        <v>0</v>
      </c>
    </row>
    <row r="66" spans="1:11" ht="15.75" customHeight="1">
      <c r="A66" s="432"/>
      <c r="B66" s="353"/>
      <c r="C66" s="69"/>
      <c r="D66" s="361" t="s">
        <v>503</v>
      </c>
      <c r="E66" s="361"/>
      <c r="F66" s="70">
        <v>54</v>
      </c>
      <c r="G66" s="76">
        <v>0</v>
      </c>
      <c r="H66" s="76">
        <v>0</v>
      </c>
      <c r="I66" s="76">
        <v>0</v>
      </c>
      <c r="J66" s="76">
        <v>0</v>
      </c>
      <c r="K66" s="77">
        <v>0</v>
      </c>
    </row>
    <row r="67" spans="1:11" ht="13.5" customHeight="1">
      <c r="A67" s="432"/>
      <c r="B67" s="353"/>
      <c r="C67" s="69"/>
      <c r="D67" s="359" t="s">
        <v>199</v>
      </c>
      <c r="E67" s="359"/>
      <c r="F67" s="70">
        <v>55</v>
      </c>
      <c r="G67" s="76">
        <v>0</v>
      </c>
      <c r="H67" s="76">
        <v>0</v>
      </c>
      <c r="I67" s="76">
        <v>0</v>
      </c>
      <c r="J67" s="76">
        <v>0</v>
      </c>
      <c r="K67" s="77">
        <v>0</v>
      </c>
    </row>
    <row r="68" spans="1:11" ht="12.75" customHeight="1">
      <c r="A68" s="432"/>
      <c r="B68" s="353"/>
      <c r="C68" s="69"/>
      <c r="D68" s="359" t="s">
        <v>200</v>
      </c>
      <c r="E68" s="359"/>
      <c r="F68" s="70">
        <v>56</v>
      </c>
      <c r="G68" s="76">
        <v>0</v>
      </c>
      <c r="H68" s="76">
        <v>0</v>
      </c>
      <c r="I68" s="76">
        <v>0</v>
      </c>
      <c r="J68" s="76">
        <v>0</v>
      </c>
      <c r="K68" s="77">
        <v>0</v>
      </c>
    </row>
    <row r="69" spans="1:11" ht="15.75" customHeight="1">
      <c r="A69" s="432"/>
      <c r="B69" s="353"/>
      <c r="C69" s="69" t="s">
        <v>201</v>
      </c>
      <c r="D69" s="361" t="s">
        <v>202</v>
      </c>
      <c r="E69" s="361"/>
      <c r="F69" s="70">
        <v>57</v>
      </c>
      <c r="G69" s="76">
        <v>18.704</v>
      </c>
      <c r="H69" s="76">
        <v>4.3</v>
      </c>
      <c r="I69" s="76">
        <v>5</v>
      </c>
      <c r="J69" s="76">
        <v>4.4</v>
      </c>
      <c r="K69" s="77">
        <v>5.004</v>
      </c>
    </row>
    <row r="70" spans="1:11" ht="14.25" customHeight="1">
      <c r="A70" s="432"/>
      <c r="B70" s="353"/>
      <c r="C70" s="69" t="s">
        <v>203</v>
      </c>
      <c r="D70" s="361" t="s">
        <v>204</v>
      </c>
      <c r="E70" s="361"/>
      <c r="F70" s="70">
        <v>58</v>
      </c>
      <c r="G70" s="76">
        <v>5.441</v>
      </c>
      <c r="H70" s="76">
        <v>0.9</v>
      </c>
      <c r="I70" s="76">
        <v>2</v>
      </c>
      <c r="J70" s="76">
        <v>1</v>
      </c>
      <c r="K70" s="77">
        <v>1.541</v>
      </c>
    </row>
    <row r="71" spans="1:11" ht="26.25" customHeight="1">
      <c r="A71" s="432"/>
      <c r="B71" s="353"/>
      <c r="C71" s="69" t="s">
        <v>205</v>
      </c>
      <c r="D71" s="361" t="s">
        <v>206</v>
      </c>
      <c r="E71" s="361"/>
      <c r="F71" s="70">
        <v>59</v>
      </c>
      <c r="G71" s="76">
        <v>23.7</v>
      </c>
      <c r="H71" s="76">
        <v>2.425</v>
      </c>
      <c r="I71" s="76">
        <v>2.425</v>
      </c>
      <c r="J71" s="76">
        <v>9.425</v>
      </c>
      <c r="K71" s="77">
        <v>9.425</v>
      </c>
    </row>
    <row r="72" spans="1:11" ht="15" customHeight="1">
      <c r="A72" s="432"/>
      <c r="B72" s="353"/>
      <c r="C72" s="69"/>
      <c r="D72" s="81" t="s">
        <v>207</v>
      </c>
      <c r="E72" s="81" t="s">
        <v>208</v>
      </c>
      <c r="F72" s="70">
        <v>60</v>
      </c>
      <c r="G72" s="76">
        <v>1.2</v>
      </c>
      <c r="H72" s="76">
        <v>0.3</v>
      </c>
      <c r="I72" s="76">
        <v>0.3</v>
      </c>
      <c r="J72" s="76">
        <v>0.3</v>
      </c>
      <c r="K72" s="77">
        <v>0.3</v>
      </c>
    </row>
    <row r="73" spans="1:11" ht="27.75" customHeight="1">
      <c r="A73" s="432"/>
      <c r="B73" s="353"/>
      <c r="C73" s="69"/>
      <c r="D73" s="81" t="s">
        <v>209</v>
      </c>
      <c r="E73" s="81" t="s">
        <v>210</v>
      </c>
      <c r="F73" s="70">
        <v>61</v>
      </c>
      <c r="G73" s="76">
        <v>8.5</v>
      </c>
      <c r="H73" s="76">
        <v>2.125</v>
      </c>
      <c r="I73" s="76">
        <v>2.125</v>
      </c>
      <c r="J73" s="76">
        <v>2.125</v>
      </c>
      <c r="K73" s="77">
        <v>2.125</v>
      </c>
    </row>
    <row r="74" spans="1:11" ht="15.75" customHeight="1">
      <c r="A74" s="432"/>
      <c r="B74" s="353"/>
      <c r="C74" s="69"/>
      <c r="D74" s="81" t="s">
        <v>211</v>
      </c>
      <c r="E74" s="81" t="s">
        <v>212</v>
      </c>
      <c r="F74" s="70">
        <v>62</v>
      </c>
      <c r="G74" s="76">
        <v>9</v>
      </c>
      <c r="H74" s="76">
        <v>0</v>
      </c>
      <c r="I74" s="76">
        <v>0</v>
      </c>
      <c r="J74" s="76">
        <v>7</v>
      </c>
      <c r="K74" s="77">
        <v>2</v>
      </c>
    </row>
    <row r="75" spans="1:11" ht="27.75" customHeight="1">
      <c r="A75" s="432"/>
      <c r="B75" s="353"/>
      <c r="C75" s="69"/>
      <c r="D75" s="81" t="s">
        <v>213</v>
      </c>
      <c r="E75" s="81" t="s">
        <v>214</v>
      </c>
      <c r="F75" s="70">
        <v>63</v>
      </c>
      <c r="G75" s="76">
        <v>5</v>
      </c>
      <c r="H75" s="76">
        <v>0</v>
      </c>
      <c r="I75" s="76">
        <v>0</v>
      </c>
      <c r="J75" s="76">
        <v>0</v>
      </c>
      <c r="K75" s="77">
        <v>5</v>
      </c>
    </row>
    <row r="76" spans="1:11" ht="25.5">
      <c r="A76" s="432"/>
      <c r="B76" s="353"/>
      <c r="C76" s="69"/>
      <c r="D76" s="81"/>
      <c r="E76" s="81" t="s">
        <v>531</v>
      </c>
      <c r="F76" s="70">
        <v>64</v>
      </c>
      <c r="G76" s="76">
        <v>5</v>
      </c>
      <c r="H76" s="76">
        <v>0</v>
      </c>
      <c r="I76" s="76">
        <v>0</v>
      </c>
      <c r="J76" s="76">
        <v>0</v>
      </c>
      <c r="K76" s="77">
        <v>5</v>
      </c>
    </row>
    <row r="77" spans="1:11" ht="16.5" customHeight="1">
      <c r="A77" s="432"/>
      <c r="B77" s="353"/>
      <c r="C77" s="69"/>
      <c r="D77" s="81" t="s">
        <v>216</v>
      </c>
      <c r="E77" s="81" t="s">
        <v>217</v>
      </c>
      <c r="F77" s="70">
        <v>65</v>
      </c>
      <c r="G77" s="76">
        <v>0</v>
      </c>
      <c r="H77" s="76">
        <v>0</v>
      </c>
      <c r="I77" s="76">
        <v>0</v>
      </c>
      <c r="J77" s="76">
        <v>0</v>
      </c>
      <c r="K77" s="77">
        <v>0</v>
      </c>
    </row>
    <row r="78" spans="1:11" ht="39" customHeight="1">
      <c r="A78" s="432"/>
      <c r="B78" s="353"/>
      <c r="C78" s="69"/>
      <c r="D78" s="81" t="s">
        <v>218</v>
      </c>
      <c r="E78" s="81" t="s">
        <v>219</v>
      </c>
      <c r="F78" s="70">
        <v>66</v>
      </c>
      <c r="G78" s="76">
        <v>0</v>
      </c>
      <c r="H78" s="76">
        <v>0</v>
      </c>
      <c r="I78" s="76">
        <v>0</v>
      </c>
      <c r="J78" s="76">
        <v>0</v>
      </c>
      <c r="K78" s="77">
        <v>0</v>
      </c>
    </row>
    <row r="79" spans="1:11" ht="25.5">
      <c r="A79" s="432"/>
      <c r="B79" s="353"/>
      <c r="C79" s="69"/>
      <c r="D79" s="81" t="s">
        <v>220</v>
      </c>
      <c r="E79" s="81" t="s">
        <v>221</v>
      </c>
      <c r="F79" s="70">
        <v>67</v>
      </c>
      <c r="G79" s="76">
        <v>0</v>
      </c>
      <c r="H79" s="76">
        <v>0</v>
      </c>
      <c r="I79" s="76">
        <v>0</v>
      </c>
      <c r="J79" s="76">
        <v>0</v>
      </c>
      <c r="K79" s="77">
        <v>0</v>
      </c>
    </row>
    <row r="80" spans="1:11" ht="13.5" customHeight="1">
      <c r="A80" s="432"/>
      <c r="B80" s="353"/>
      <c r="C80" s="69" t="s">
        <v>222</v>
      </c>
      <c r="D80" s="361" t="s">
        <v>84</v>
      </c>
      <c r="E80" s="361"/>
      <c r="F80" s="70">
        <v>68</v>
      </c>
      <c r="G80" s="76">
        <v>5.95</v>
      </c>
      <c r="H80" s="76">
        <v>0</v>
      </c>
      <c r="I80" s="76">
        <v>5.95</v>
      </c>
      <c r="J80" s="76">
        <v>0</v>
      </c>
      <c r="K80" s="77">
        <v>0</v>
      </c>
    </row>
    <row r="81" spans="1:11" ht="18.75" customHeight="1">
      <c r="A81" s="432"/>
      <c r="B81" s="353"/>
      <c r="C81" s="433" t="s">
        <v>504</v>
      </c>
      <c r="D81" s="433"/>
      <c r="E81" s="433"/>
      <c r="F81" s="70">
        <v>69</v>
      </c>
      <c r="G81" s="76">
        <v>56.936</v>
      </c>
      <c r="H81" s="76">
        <v>24.609</v>
      </c>
      <c r="I81" s="76">
        <v>21.609</v>
      </c>
      <c r="J81" s="76">
        <v>8.109</v>
      </c>
      <c r="K81" s="77">
        <v>2.609</v>
      </c>
    </row>
    <row r="82" spans="1:11" ht="28.5" customHeight="1">
      <c r="A82" s="432"/>
      <c r="B82" s="353"/>
      <c r="C82" s="433" t="s">
        <v>505</v>
      </c>
      <c r="D82" s="433"/>
      <c r="E82" s="433"/>
      <c r="F82" s="70">
        <v>70</v>
      </c>
      <c r="G82" s="76">
        <v>2884.23</v>
      </c>
      <c r="H82" s="76">
        <v>699.41</v>
      </c>
      <c r="I82" s="76">
        <v>707.155</v>
      </c>
      <c r="J82" s="76">
        <v>751.83</v>
      </c>
      <c r="K82" s="77">
        <v>725.835</v>
      </c>
    </row>
    <row r="83" spans="1:11" ht="12.75" customHeight="1">
      <c r="A83" s="432"/>
      <c r="B83" s="353"/>
      <c r="C83" s="69" t="s">
        <v>37</v>
      </c>
      <c r="D83" s="433" t="s">
        <v>506</v>
      </c>
      <c r="E83" s="433"/>
      <c r="F83" s="70">
        <v>71</v>
      </c>
      <c r="G83" s="76">
        <f>G84+G88</f>
        <v>2219.799</v>
      </c>
      <c r="H83" s="76">
        <f>H84+H88</f>
        <v>538.12</v>
      </c>
      <c r="I83" s="76">
        <f>I84+I88</f>
        <v>545.865</v>
      </c>
      <c r="J83" s="76">
        <f>J84+J88</f>
        <v>580.9110000000001</v>
      </c>
      <c r="K83" s="77">
        <f>K84+K88</f>
        <v>554.903</v>
      </c>
    </row>
    <row r="84" spans="1:11" ht="24.75" customHeight="1">
      <c r="A84" s="432"/>
      <c r="B84" s="353"/>
      <c r="C84" s="69" t="s">
        <v>39</v>
      </c>
      <c r="D84" s="361" t="s">
        <v>507</v>
      </c>
      <c r="E84" s="361"/>
      <c r="F84" s="70">
        <v>72</v>
      </c>
      <c r="G84" s="76">
        <f>G85+G86+G87</f>
        <v>1912.092</v>
      </c>
      <c r="H84" s="76">
        <f>H85+H86+H87</f>
        <v>461.1</v>
      </c>
      <c r="I84" s="76">
        <f>I85+I86+I87</f>
        <v>461.1</v>
      </c>
      <c r="J84" s="76">
        <f>J85+J86+J87</f>
        <v>494.946</v>
      </c>
      <c r="K84" s="77">
        <f>K85+K86+K87</f>
        <v>494.946</v>
      </c>
    </row>
    <row r="85" spans="1:11" ht="15" customHeight="1">
      <c r="A85" s="432"/>
      <c r="B85" s="353"/>
      <c r="C85" s="353"/>
      <c r="D85" s="361" t="s">
        <v>233</v>
      </c>
      <c r="E85" s="361"/>
      <c r="F85" s="70">
        <v>73</v>
      </c>
      <c r="G85" s="76">
        <v>1912.092</v>
      </c>
      <c r="H85" s="76">
        <v>461.1</v>
      </c>
      <c r="I85" s="76">
        <v>461.1</v>
      </c>
      <c r="J85" s="76">
        <v>494.946</v>
      </c>
      <c r="K85" s="77">
        <v>494.946</v>
      </c>
    </row>
    <row r="86" spans="1:11" ht="25.5" customHeight="1">
      <c r="A86" s="432"/>
      <c r="B86" s="353"/>
      <c r="C86" s="353"/>
      <c r="D86" s="361" t="s">
        <v>234</v>
      </c>
      <c r="E86" s="361"/>
      <c r="F86" s="70">
        <v>74</v>
      </c>
      <c r="G86" s="76">
        <v>0</v>
      </c>
      <c r="H86" s="76">
        <v>0</v>
      </c>
      <c r="I86" s="76">
        <v>0</v>
      </c>
      <c r="J86" s="76">
        <v>0</v>
      </c>
      <c r="K86" s="77">
        <v>0</v>
      </c>
    </row>
    <row r="87" spans="1:11" ht="12.75" customHeight="1">
      <c r="A87" s="432"/>
      <c r="B87" s="353"/>
      <c r="C87" s="353"/>
      <c r="D87" s="361" t="s">
        <v>235</v>
      </c>
      <c r="E87" s="361"/>
      <c r="F87" s="70">
        <v>75</v>
      </c>
      <c r="G87" s="76">
        <v>0</v>
      </c>
      <c r="H87" s="76">
        <v>0</v>
      </c>
      <c r="I87" s="76">
        <v>0</v>
      </c>
      <c r="J87" s="76">
        <v>0</v>
      </c>
      <c r="K87" s="77">
        <v>0</v>
      </c>
    </row>
    <row r="88" spans="1:11" ht="26.25" customHeight="1">
      <c r="A88" s="432"/>
      <c r="B88" s="353"/>
      <c r="C88" s="69" t="s">
        <v>41</v>
      </c>
      <c r="D88" s="361" t="s">
        <v>508</v>
      </c>
      <c r="E88" s="361"/>
      <c r="F88" s="70">
        <v>76</v>
      </c>
      <c r="G88" s="76">
        <v>307.707</v>
      </c>
      <c r="H88" s="76">
        <v>77.02</v>
      </c>
      <c r="I88" s="76">
        <v>84.765</v>
      </c>
      <c r="J88" s="76">
        <v>85.965</v>
      </c>
      <c r="K88" s="77">
        <v>59.957</v>
      </c>
    </row>
    <row r="89" spans="1:11" ht="39.75" customHeight="1">
      <c r="A89" s="432"/>
      <c r="B89" s="353"/>
      <c r="C89" s="69"/>
      <c r="D89" s="361" t="s">
        <v>237</v>
      </c>
      <c r="E89" s="361"/>
      <c r="F89" s="70">
        <v>77</v>
      </c>
      <c r="G89" s="76">
        <v>0</v>
      </c>
      <c r="H89" s="76">
        <v>0</v>
      </c>
      <c r="I89" s="76">
        <v>0</v>
      </c>
      <c r="J89" s="76">
        <v>0</v>
      </c>
      <c r="K89" s="77">
        <v>0</v>
      </c>
    </row>
    <row r="90" spans="1:11" ht="26.25" customHeight="1">
      <c r="A90" s="432"/>
      <c r="B90" s="353"/>
      <c r="C90" s="69"/>
      <c r="D90" s="81"/>
      <c r="E90" s="81" t="s">
        <v>238</v>
      </c>
      <c r="F90" s="70">
        <v>78</v>
      </c>
      <c r="G90" s="76">
        <v>0</v>
      </c>
      <c r="H90" s="76">
        <v>0</v>
      </c>
      <c r="I90" s="76">
        <v>0</v>
      </c>
      <c r="J90" s="76">
        <v>0</v>
      </c>
      <c r="K90" s="77">
        <v>0</v>
      </c>
    </row>
    <row r="91" spans="1:11" ht="39.75" customHeight="1">
      <c r="A91" s="432"/>
      <c r="B91" s="353"/>
      <c r="C91" s="69"/>
      <c r="D91" s="81"/>
      <c r="E91" s="81" t="s">
        <v>239</v>
      </c>
      <c r="F91" s="70">
        <v>79</v>
      </c>
      <c r="G91" s="76">
        <v>0</v>
      </c>
      <c r="H91" s="76">
        <v>0</v>
      </c>
      <c r="I91" s="76">
        <v>0</v>
      </c>
      <c r="J91" s="76">
        <v>0</v>
      </c>
      <c r="K91" s="77">
        <v>0</v>
      </c>
    </row>
    <row r="92" spans="1:11" ht="13.5" customHeight="1">
      <c r="A92" s="432"/>
      <c r="B92" s="353"/>
      <c r="C92" s="69"/>
      <c r="D92" s="361" t="s">
        <v>240</v>
      </c>
      <c r="E92" s="361"/>
      <c r="F92" s="70">
        <v>80</v>
      </c>
      <c r="G92" s="76">
        <v>285.707</v>
      </c>
      <c r="H92" s="76">
        <v>74.52</v>
      </c>
      <c r="I92" s="76">
        <v>77.965</v>
      </c>
      <c r="J92" s="76">
        <v>77.965</v>
      </c>
      <c r="K92" s="77">
        <v>55.257</v>
      </c>
    </row>
    <row r="93" spans="1:11" ht="12" customHeight="1">
      <c r="A93" s="432"/>
      <c r="B93" s="353"/>
      <c r="C93" s="69"/>
      <c r="D93" s="361" t="s">
        <v>241</v>
      </c>
      <c r="E93" s="361"/>
      <c r="F93" s="70">
        <v>81</v>
      </c>
      <c r="G93" s="76">
        <v>0</v>
      </c>
      <c r="H93" s="76">
        <v>0</v>
      </c>
      <c r="I93" s="76">
        <v>0</v>
      </c>
      <c r="J93" s="76">
        <v>0</v>
      </c>
      <c r="K93" s="77">
        <v>0</v>
      </c>
    </row>
    <row r="94" spans="1:11" ht="27" customHeight="1">
      <c r="A94" s="432"/>
      <c r="B94" s="353"/>
      <c r="C94" s="69"/>
      <c r="D94" s="361" t="s">
        <v>242</v>
      </c>
      <c r="E94" s="361"/>
      <c r="F94" s="70">
        <v>82</v>
      </c>
      <c r="G94" s="76">
        <v>0</v>
      </c>
      <c r="H94" s="76">
        <v>0</v>
      </c>
      <c r="I94" s="76">
        <v>0</v>
      </c>
      <c r="J94" s="76">
        <v>0</v>
      </c>
      <c r="K94" s="77">
        <v>0</v>
      </c>
    </row>
    <row r="95" spans="1:11" ht="12" customHeight="1">
      <c r="A95" s="432"/>
      <c r="B95" s="353"/>
      <c r="C95" s="69"/>
      <c r="D95" s="361" t="s">
        <v>243</v>
      </c>
      <c r="E95" s="361"/>
      <c r="F95" s="70">
        <v>83</v>
      </c>
      <c r="G95" s="76">
        <v>22</v>
      </c>
      <c r="H95" s="76">
        <v>2.5</v>
      </c>
      <c r="I95" s="76">
        <v>6.8</v>
      </c>
      <c r="J95" s="76">
        <v>8</v>
      </c>
      <c r="K95" s="77">
        <v>4.7</v>
      </c>
    </row>
    <row r="96" spans="1:11" ht="25.5" customHeight="1">
      <c r="A96" s="432"/>
      <c r="B96" s="353"/>
      <c r="C96" s="69" t="s">
        <v>43</v>
      </c>
      <c r="D96" s="361" t="s">
        <v>509</v>
      </c>
      <c r="E96" s="361"/>
      <c r="F96" s="70">
        <v>84</v>
      </c>
      <c r="G96" s="76">
        <v>0</v>
      </c>
      <c r="H96" s="76">
        <v>0</v>
      </c>
      <c r="I96" s="76">
        <v>0</v>
      </c>
      <c r="J96" s="76">
        <v>0</v>
      </c>
      <c r="K96" s="77">
        <v>0</v>
      </c>
    </row>
    <row r="97" spans="1:11" ht="27" customHeight="1">
      <c r="A97" s="432"/>
      <c r="B97" s="353"/>
      <c r="C97" s="69"/>
      <c r="D97" s="361" t="s">
        <v>245</v>
      </c>
      <c r="E97" s="361"/>
      <c r="F97" s="70">
        <v>85</v>
      </c>
      <c r="G97" s="76">
        <v>0</v>
      </c>
      <c r="H97" s="76">
        <v>0</v>
      </c>
      <c r="I97" s="76">
        <v>0</v>
      </c>
      <c r="J97" s="76">
        <v>0</v>
      </c>
      <c r="K97" s="77">
        <v>0</v>
      </c>
    </row>
    <row r="98" spans="1:11" ht="24.75" customHeight="1">
      <c r="A98" s="432"/>
      <c r="B98" s="353"/>
      <c r="C98" s="69"/>
      <c r="D98" s="361" t="s">
        <v>246</v>
      </c>
      <c r="E98" s="361"/>
      <c r="F98" s="70">
        <v>86</v>
      </c>
      <c r="G98" s="76">
        <v>0</v>
      </c>
      <c r="H98" s="76">
        <v>0</v>
      </c>
      <c r="I98" s="76">
        <v>0</v>
      </c>
      <c r="J98" s="76">
        <v>0</v>
      </c>
      <c r="K98" s="77">
        <v>0</v>
      </c>
    </row>
    <row r="99" spans="1:11" ht="38.25" customHeight="1">
      <c r="A99" s="432"/>
      <c r="B99" s="353"/>
      <c r="C99" s="69"/>
      <c r="D99" s="361" t="s">
        <v>247</v>
      </c>
      <c r="E99" s="361"/>
      <c r="F99" s="70">
        <v>87</v>
      </c>
      <c r="G99" s="76">
        <v>0</v>
      </c>
      <c r="H99" s="76">
        <v>0</v>
      </c>
      <c r="I99" s="76">
        <v>0</v>
      </c>
      <c r="J99" s="76">
        <v>0</v>
      </c>
      <c r="K99" s="77">
        <v>0</v>
      </c>
    </row>
    <row r="100" spans="1:11" ht="39.75" customHeight="1">
      <c r="A100" s="432"/>
      <c r="B100" s="353"/>
      <c r="C100" s="69" t="s">
        <v>46</v>
      </c>
      <c r="D100" s="361" t="s">
        <v>510</v>
      </c>
      <c r="E100" s="361"/>
      <c r="F100" s="70">
        <v>88</v>
      </c>
      <c r="G100" s="76">
        <v>99.96</v>
      </c>
      <c r="H100" s="76">
        <v>24.99</v>
      </c>
      <c r="I100" s="76">
        <v>24.99</v>
      </c>
      <c r="J100" s="76">
        <v>24.99</v>
      </c>
      <c r="K100" s="77">
        <v>24.99</v>
      </c>
    </row>
    <row r="101" spans="1:11" ht="13.5" customHeight="1">
      <c r="A101" s="432"/>
      <c r="B101" s="353"/>
      <c r="C101" s="353"/>
      <c r="D101" s="361" t="s">
        <v>249</v>
      </c>
      <c r="E101" s="361"/>
      <c r="F101" s="70">
        <v>89</v>
      </c>
      <c r="G101" s="76">
        <v>0</v>
      </c>
      <c r="H101" s="76">
        <v>0</v>
      </c>
      <c r="I101" s="76">
        <v>0</v>
      </c>
      <c r="J101" s="76">
        <v>0</v>
      </c>
      <c r="K101" s="77">
        <v>0</v>
      </c>
    </row>
    <row r="102" spans="1:11" ht="13.5" customHeight="1">
      <c r="A102" s="432"/>
      <c r="B102" s="353"/>
      <c r="C102" s="353"/>
      <c r="D102" s="81"/>
      <c r="E102" s="287" t="s">
        <v>250</v>
      </c>
      <c r="F102" s="70">
        <v>90</v>
      </c>
      <c r="G102" s="76">
        <v>0</v>
      </c>
      <c r="H102" s="76">
        <v>0</v>
      </c>
      <c r="I102" s="76">
        <v>0</v>
      </c>
      <c r="J102" s="76">
        <v>0</v>
      </c>
      <c r="K102" s="77">
        <v>0</v>
      </c>
    </row>
    <row r="103" spans="1:11" ht="13.5" customHeight="1">
      <c r="A103" s="432"/>
      <c r="B103" s="353"/>
      <c r="C103" s="353"/>
      <c r="D103" s="81"/>
      <c r="E103" s="287" t="s">
        <v>251</v>
      </c>
      <c r="F103" s="70">
        <v>91</v>
      </c>
      <c r="G103" s="76">
        <v>0</v>
      </c>
      <c r="H103" s="76">
        <v>0</v>
      </c>
      <c r="I103" s="76">
        <v>0</v>
      </c>
      <c r="J103" s="76">
        <v>0</v>
      </c>
      <c r="K103" s="77">
        <v>0</v>
      </c>
    </row>
    <row r="104" spans="1:11" ht="27" customHeight="1">
      <c r="A104" s="432"/>
      <c r="B104" s="353"/>
      <c r="C104" s="353"/>
      <c r="D104" s="361" t="s">
        <v>252</v>
      </c>
      <c r="E104" s="361"/>
      <c r="F104" s="70">
        <v>92</v>
      </c>
      <c r="G104" s="76">
        <v>65.52</v>
      </c>
      <c r="H104" s="76">
        <v>16.38</v>
      </c>
      <c r="I104" s="76">
        <v>16.38</v>
      </c>
      <c r="J104" s="76">
        <v>16.38</v>
      </c>
      <c r="K104" s="77">
        <v>16.38</v>
      </c>
    </row>
    <row r="105" spans="1:11" ht="14.25" customHeight="1">
      <c r="A105" s="432"/>
      <c r="B105" s="353"/>
      <c r="C105" s="353"/>
      <c r="D105" s="81"/>
      <c r="E105" s="287" t="s">
        <v>250</v>
      </c>
      <c r="F105" s="70">
        <v>93</v>
      </c>
      <c r="G105" s="76">
        <v>0</v>
      </c>
      <c r="H105" s="76">
        <v>0</v>
      </c>
      <c r="I105" s="76">
        <v>0</v>
      </c>
      <c r="J105" s="76">
        <v>0</v>
      </c>
      <c r="K105" s="77">
        <v>0</v>
      </c>
    </row>
    <row r="106" spans="1:11" ht="14.25" customHeight="1">
      <c r="A106" s="432"/>
      <c r="B106" s="353"/>
      <c r="C106" s="353"/>
      <c r="D106" s="81"/>
      <c r="E106" s="287" t="s">
        <v>251</v>
      </c>
      <c r="F106" s="70">
        <v>94</v>
      </c>
      <c r="G106" s="76">
        <v>0</v>
      </c>
      <c r="H106" s="76">
        <v>0</v>
      </c>
      <c r="I106" s="76">
        <v>0</v>
      </c>
      <c r="J106" s="76">
        <v>0</v>
      </c>
      <c r="K106" s="77">
        <v>0</v>
      </c>
    </row>
    <row r="107" spans="1:11" ht="16.5" customHeight="1">
      <c r="A107" s="432"/>
      <c r="B107" s="353"/>
      <c r="C107" s="353"/>
      <c r="D107" s="361" t="s">
        <v>253</v>
      </c>
      <c r="E107" s="361"/>
      <c r="F107" s="70">
        <v>95</v>
      </c>
      <c r="G107" s="76">
        <v>28.08</v>
      </c>
      <c r="H107" s="76">
        <v>7.02</v>
      </c>
      <c r="I107" s="76">
        <v>7.02</v>
      </c>
      <c r="J107" s="76">
        <v>7.02</v>
      </c>
      <c r="K107" s="77">
        <v>7.02</v>
      </c>
    </row>
    <row r="108" spans="1:11" ht="26.25" customHeight="1">
      <c r="A108" s="432"/>
      <c r="B108" s="353"/>
      <c r="C108" s="69"/>
      <c r="D108" s="361" t="s">
        <v>254</v>
      </c>
      <c r="E108" s="361"/>
      <c r="F108" s="70">
        <v>96</v>
      </c>
      <c r="G108" s="76">
        <v>6.36</v>
      </c>
      <c r="H108" s="76">
        <v>1.59</v>
      </c>
      <c r="I108" s="76">
        <v>1.59</v>
      </c>
      <c r="J108" s="76">
        <v>1.59</v>
      </c>
      <c r="K108" s="77">
        <v>1.59</v>
      </c>
    </row>
    <row r="109" spans="1:11" ht="53.25" customHeight="1">
      <c r="A109" s="432"/>
      <c r="B109" s="353"/>
      <c r="C109" s="69" t="s">
        <v>48</v>
      </c>
      <c r="D109" s="361" t="s">
        <v>512</v>
      </c>
      <c r="E109" s="361"/>
      <c r="F109" s="70">
        <v>97</v>
      </c>
      <c r="G109" s="76">
        <v>564.471</v>
      </c>
      <c r="H109" s="76">
        <v>136.3</v>
      </c>
      <c r="I109" s="76">
        <v>136.3</v>
      </c>
      <c r="J109" s="76">
        <v>145.929</v>
      </c>
      <c r="K109" s="77">
        <v>145.942</v>
      </c>
    </row>
    <row r="110" spans="1:11" ht="15.75" customHeight="1">
      <c r="A110" s="432"/>
      <c r="B110" s="353"/>
      <c r="C110" s="353"/>
      <c r="D110" s="361" t="s">
        <v>256</v>
      </c>
      <c r="E110" s="361"/>
      <c r="F110" s="70">
        <v>98</v>
      </c>
      <c r="G110" s="76">
        <v>418.507</v>
      </c>
      <c r="H110" s="76">
        <v>101.107</v>
      </c>
      <c r="I110" s="76">
        <v>101.107</v>
      </c>
      <c r="J110" s="76">
        <v>108.147</v>
      </c>
      <c r="K110" s="77">
        <v>108.147</v>
      </c>
    </row>
    <row r="111" spans="1:11" ht="18.75" customHeight="1">
      <c r="A111" s="432"/>
      <c r="B111" s="353"/>
      <c r="C111" s="353"/>
      <c r="D111" s="361" t="s">
        <v>257</v>
      </c>
      <c r="E111" s="361"/>
      <c r="F111" s="70">
        <v>99</v>
      </c>
      <c r="G111" s="76">
        <v>9.56</v>
      </c>
      <c r="H111" s="76">
        <v>2.306</v>
      </c>
      <c r="I111" s="76">
        <v>2.306</v>
      </c>
      <c r="J111" s="76">
        <v>2.475</v>
      </c>
      <c r="K111" s="77">
        <v>2.474</v>
      </c>
    </row>
    <row r="112" spans="1:11" ht="27.75" customHeight="1">
      <c r="A112" s="432"/>
      <c r="B112" s="353"/>
      <c r="C112" s="353"/>
      <c r="D112" s="361" t="s">
        <v>258</v>
      </c>
      <c r="E112" s="361"/>
      <c r="F112" s="70">
        <v>100</v>
      </c>
      <c r="G112" s="76">
        <v>104.627</v>
      </c>
      <c r="H112" s="76">
        <v>25.277</v>
      </c>
      <c r="I112" s="76">
        <v>25.277</v>
      </c>
      <c r="J112" s="76">
        <v>27.037</v>
      </c>
      <c r="K112" s="77">
        <v>27.037</v>
      </c>
    </row>
    <row r="113" spans="1:11" ht="25.5" customHeight="1">
      <c r="A113" s="432"/>
      <c r="B113" s="353"/>
      <c r="C113" s="353"/>
      <c r="D113" s="361" t="s">
        <v>259</v>
      </c>
      <c r="E113" s="361"/>
      <c r="F113" s="70">
        <v>101</v>
      </c>
      <c r="G113" s="76">
        <v>0</v>
      </c>
      <c r="H113" s="76">
        <v>0</v>
      </c>
      <c r="I113" s="76">
        <v>0</v>
      </c>
      <c r="J113" s="76">
        <v>0</v>
      </c>
      <c r="K113" s="77">
        <v>0</v>
      </c>
    </row>
    <row r="114" spans="1:11" ht="24.75" customHeight="1">
      <c r="A114" s="432"/>
      <c r="B114" s="353"/>
      <c r="C114" s="353"/>
      <c r="D114" s="361" t="s">
        <v>260</v>
      </c>
      <c r="E114" s="361"/>
      <c r="F114" s="70">
        <v>102</v>
      </c>
      <c r="G114" s="76">
        <v>4.413</v>
      </c>
      <c r="H114" s="76">
        <v>1</v>
      </c>
      <c r="I114" s="76">
        <v>1</v>
      </c>
      <c r="J114" s="76">
        <v>1.2</v>
      </c>
      <c r="K114" s="77">
        <v>1.213</v>
      </c>
    </row>
    <row r="115" spans="1:11" ht="24" customHeight="1">
      <c r="A115" s="432"/>
      <c r="B115" s="353"/>
      <c r="C115" s="353"/>
      <c r="D115" s="361" t="s">
        <v>261</v>
      </c>
      <c r="E115" s="361"/>
      <c r="F115" s="70">
        <v>103</v>
      </c>
      <c r="G115" s="76">
        <v>27.364</v>
      </c>
      <c r="H115" s="76">
        <v>6.611</v>
      </c>
      <c r="I115" s="76">
        <v>6.611</v>
      </c>
      <c r="J115" s="76">
        <v>7.071</v>
      </c>
      <c r="K115" s="77">
        <v>7.071</v>
      </c>
    </row>
    <row r="116" spans="1:11" ht="38.25" customHeight="1">
      <c r="A116" s="432"/>
      <c r="B116" s="353"/>
      <c r="C116" s="433" t="s">
        <v>513</v>
      </c>
      <c r="D116" s="433"/>
      <c r="E116" s="433"/>
      <c r="F116" s="70">
        <v>104</v>
      </c>
      <c r="G116" s="76">
        <v>106.99</v>
      </c>
      <c r="H116" s="76">
        <v>8.18</v>
      </c>
      <c r="I116" s="76">
        <v>26.5</v>
      </c>
      <c r="J116" s="76">
        <v>32</v>
      </c>
      <c r="K116" s="77">
        <v>40.31</v>
      </c>
    </row>
    <row r="117" spans="1:11" ht="27.75" customHeight="1">
      <c r="A117" s="432"/>
      <c r="B117" s="353"/>
      <c r="C117" s="69" t="s">
        <v>22</v>
      </c>
      <c r="D117" s="361" t="s">
        <v>514</v>
      </c>
      <c r="E117" s="361"/>
      <c r="F117" s="70">
        <v>105</v>
      </c>
      <c r="G117" s="76">
        <v>15</v>
      </c>
      <c r="H117" s="76">
        <v>0</v>
      </c>
      <c r="I117" s="76">
        <v>8</v>
      </c>
      <c r="J117" s="76">
        <v>0</v>
      </c>
      <c r="K117" s="77">
        <v>7</v>
      </c>
    </row>
    <row r="118" spans="1:11" ht="12.75" customHeight="1">
      <c r="A118" s="432"/>
      <c r="B118" s="353"/>
      <c r="C118" s="69"/>
      <c r="D118" s="361" t="s">
        <v>264</v>
      </c>
      <c r="E118" s="361"/>
      <c r="F118" s="70">
        <v>106</v>
      </c>
      <c r="G118" s="76">
        <v>15</v>
      </c>
      <c r="H118" s="76">
        <v>0</v>
      </c>
      <c r="I118" s="76">
        <v>8</v>
      </c>
      <c r="J118" s="76">
        <v>0</v>
      </c>
      <c r="K118" s="77">
        <v>7</v>
      </c>
    </row>
    <row r="119" spans="1:11" ht="12.75" customHeight="1">
      <c r="A119" s="432"/>
      <c r="B119" s="353"/>
      <c r="C119" s="69"/>
      <c r="D119" s="361" t="s">
        <v>265</v>
      </c>
      <c r="E119" s="361"/>
      <c r="F119" s="70">
        <v>107</v>
      </c>
      <c r="G119" s="76">
        <v>0</v>
      </c>
      <c r="H119" s="76">
        <v>0</v>
      </c>
      <c r="I119" s="76">
        <v>0</v>
      </c>
      <c r="J119" s="76">
        <v>0</v>
      </c>
      <c r="K119" s="77">
        <v>0</v>
      </c>
    </row>
    <row r="120" spans="1:11" ht="12.75" customHeight="1">
      <c r="A120" s="432"/>
      <c r="B120" s="353"/>
      <c r="C120" s="69" t="s">
        <v>24</v>
      </c>
      <c r="D120" s="361" t="s">
        <v>266</v>
      </c>
      <c r="E120" s="361"/>
      <c r="F120" s="70">
        <v>108</v>
      </c>
      <c r="G120" s="76">
        <v>0</v>
      </c>
      <c r="H120" s="76">
        <v>0</v>
      </c>
      <c r="I120" s="76">
        <v>0</v>
      </c>
      <c r="J120" s="76">
        <v>0</v>
      </c>
      <c r="K120" s="77">
        <v>0</v>
      </c>
    </row>
    <row r="121" spans="1:11" ht="27" customHeight="1">
      <c r="A121" s="432"/>
      <c r="B121" s="353"/>
      <c r="C121" s="69" t="s">
        <v>71</v>
      </c>
      <c r="D121" s="361" t="s">
        <v>267</v>
      </c>
      <c r="E121" s="361"/>
      <c r="F121" s="70">
        <v>109</v>
      </c>
      <c r="G121" s="76">
        <v>0</v>
      </c>
      <c r="H121" s="76">
        <v>0</v>
      </c>
      <c r="I121" s="76">
        <v>0</v>
      </c>
      <c r="J121" s="76">
        <v>0</v>
      </c>
      <c r="K121" s="77">
        <v>0</v>
      </c>
    </row>
    <row r="122" spans="1:11" ht="16.5" customHeight="1">
      <c r="A122" s="432"/>
      <c r="B122" s="353"/>
      <c r="C122" s="69" t="s">
        <v>81</v>
      </c>
      <c r="D122" s="361" t="s">
        <v>84</v>
      </c>
      <c r="E122" s="361"/>
      <c r="F122" s="70">
        <v>110</v>
      </c>
      <c r="G122" s="76">
        <v>0</v>
      </c>
      <c r="H122" s="76">
        <v>0</v>
      </c>
      <c r="I122" s="76">
        <v>0</v>
      </c>
      <c r="J122" s="76">
        <v>0</v>
      </c>
      <c r="K122" s="77">
        <v>0</v>
      </c>
    </row>
    <row r="123" spans="1:11" ht="26.25" customHeight="1">
      <c r="A123" s="432"/>
      <c r="B123" s="353"/>
      <c r="C123" s="288" t="s">
        <v>83</v>
      </c>
      <c r="D123" s="361" t="s">
        <v>268</v>
      </c>
      <c r="E123" s="361"/>
      <c r="F123" s="70">
        <v>111</v>
      </c>
      <c r="G123" s="76">
        <v>91.99</v>
      </c>
      <c r="H123" s="76">
        <v>8.18</v>
      </c>
      <c r="I123" s="76">
        <v>18.5</v>
      </c>
      <c r="J123" s="76">
        <v>32</v>
      </c>
      <c r="K123" s="77">
        <v>33.31</v>
      </c>
    </row>
    <row r="124" spans="1:11" ht="26.25" customHeight="1">
      <c r="A124" s="432"/>
      <c r="B124" s="353"/>
      <c r="C124" s="281" t="s">
        <v>269</v>
      </c>
      <c r="D124" s="434" t="s">
        <v>515</v>
      </c>
      <c r="E124" s="434"/>
      <c r="F124" s="70">
        <v>112</v>
      </c>
      <c r="G124" s="76">
        <v>0</v>
      </c>
      <c r="H124" s="76">
        <v>0</v>
      </c>
      <c r="I124" s="76">
        <v>0</v>
      </c>
      <c r="J124" s="76">
        <v>0</v>
      </c>
      <c r="K124" s="77">
        <v>0</v>
      </c>
    </row>
    <row r="125" spans="1:11" ht="12.75">
      <c r="A125" s="432"/>
      <c r="B125" s="69"/>
      <c r="C125" s="69"/>
      <c r="D125" s="289" t="s">
        <v>134</v>
      </c>
      <c r="E125" s="290" t="s">
        <v>271</v>
      </c>
      <c r="F125" s="70">
        <v>113</v>
      </c>
      <c r="G125" s="76">
        <v>0</v>
      </c>
      <c r="H125" s="76">
        <v>0</v>
      </c>
      <c r="I125" s="76">
        <v>0</v>
      </c>
      <c r="J125" s="76">
        <v>0</v>
      </c>
      <c r="K125" s="77">
        <v>0</v>
      </c>
    </row>
    <row r="126" spans="1:11" ht="25.5">
      <c r="A126" s="432"/>
      <c r="B126" s="69"/>
      <c r="D126" s="289" t="s">
        <v>272</v>
      </c>
      <c r="E126" s="287" t="s">
        <v>273</v>
      </c>
      <c r="F126" s="70">
        <v>114</v>
      </c>
      <c r="G126" s="76">
        <v>0</v>
      </c>
      <c r="H126" s="76">
        <v>0</v>
      </c>
      <c r="I126" s="76">
        <v>0</v>
      </c>
      <c r="J126" s="76">
        <v>0</v>
      </c>
      <c r="K126" s="77">
        <v>0</v>
      </c>
    </row>
    <row r="127" spans="1:11" ht="25.5">
      <c r="A127" s="432"/>
      <c r="B127" s="69"/>
      <c r="D127" s="289" t="s">
        <v>274</v>
      </c>
      <c r="E127" s="291" t="s">
        <v>532</v>
      </c>
      <c r="F127" s="70" t="s">
        <v>516</v>
      </c>
      <c r="G127" s="76">
        <v>0</v>
      </c>
      <c r="H127" s="76">
        <v>0</v>
      </c>
      <c r="I127" s="76">
        <v>0</v>
      </c>
      <c r="J127" s="76">
        <v>0</v>
      </c>
      <c r="K127" s="77">
        <v>0</v>
      </c>
    </row>
    <row r="128" spans="1:11" ht="29.25" customHeight="1">
      <c r="A128" s="432"/>
      <c r="B128" s="69"/>
      <c r="D128" s="289" t="s">
        <v>136</v>
      </c>
      <c r="E128" s="290" t="s">
        <v>277</v>
      </c>
      <c r="F128" s="70">
        <v>115</v>
      </c>
      <c r="G128" s="76">
        <v>0</v>
      </c>
      <c r="H128" s="76">
        <v>0</v>
      </c>
      <c r="I128" s="76">
        <v>0</v>
      </c>
      <c r="J128" s="76">
        <v>0</v>
      </c>
      <c r="K128" s="77">
        <v>0</v>
      </c>
    </row>
    <row r="129" spans="1:11" ht="25.5" customHeight="1">
      <c r="A129" s="432"/>
      <c r="B129" s="69"/>
      <c r="C129" s="69"/>
      <c r="D129" s="81" t="s">
        <v>278</v>
      </c>
      <c r="E129" s="81" t="s">
        <v>517</v>
      </c>
      <c r="F129" s="70">
        <v>116</v>
      </c>
      <c r="G129" s="76">
        <v>0</v>
      </c>
      <c r="H129" s="76">
        <v>0</v>
      </c>
      <c r="I129" s="76">
        <v>0</v>
      </c>
      <c r="J129" s="76">
        <v>0</v>
      </c>
      <c r="K129" s="77">
        <v>0</v>
      </c>
    </row>
    <row r="130" spans="1:11" ht="13.5" customHeight="1">
      <c r="A130" s="432"/>
      <c r="B130" s="69"/>
      <c r="C130" s="69"/>
      <c r="D130" s="81"/>
      <c r="E130" s="81" t="s">
        <v>280</v>
      </c>
      <c r="F130" s="70">
        <v>117</v>
      </c>
      <c r="G130" s="76">
        <v>0</v>
      </c>
      <c r="H130" s="76">
        <v>0</v>
      </c>
      <c r="I130" s="76">
        <v>0</v>
      </c>
      <c r="J130" s="76">
        <v>0</v>
      </c>
      <c r="K130" s="77">
        <v>0</v>
      </c>
    </row>
    <row r="131" spans="1:11" ht="24" customHeight="1">
      <c r="A131" s="432"/>
      <c r="B131" s="69"/>
      <c r="C131" s="69"/>
      <c r="D131" s="81"/>
      <c r="E131" s="81" t="s">
        <v>281</v>
      </c>
      <c r="F131" s="70">
        <v>118</v>
      </c>
      <c r="G131" s="76">
        <v>0</v>
      </c>
      <c r="H131" s="76">
        <v>0</v>
      </c>
      <c r="I131" s="76">
        <v>0</v>
      </c>
      <c r="J131" s="76">
        <v>0</v>
      </c>
      <c r="K131" s="77">
        <v>0</v>
      </c>
    </row>
    <row r="132" spans="1:11" ht="13.5" customHeight="1">
      <c r="A132" s="432"/>
      <c r="B132" s="69"/>
      <c r="C132" s="69"/>
      <c r="D132" s="81"/>
      <c r="E132" s="283" t="s">
        <v>282</v>
      </c>
      <c r="F132" s="70">
        <v>119</v>
      </c>
      <c r="G132" s="76">
        <v>0</v>
      </c>
      <c r="H132" s="76">
        <v>0</v>
      </c>
      <c r="I132" s="76">
        <v>0</v>
      </c>
      <c r="J132" s="76">
        <v>0</v>
      </c>
      <c r="K132" s="77">
        <v>0</v>
      </c>
    </row>
    <row r="133" spans="1:11" ht="25.5" customHeight="1">
      <c r="A133" s="432"/>
      <c r="B133" s="69">
        <v>2</v>
      </c>
      <c r="C133" s="69"/>
      <c r="D133" s="361" t="s">
        <v>533</v>
      </c>
      <c r="E133" s="361"/>
      <c r="F133" s="70">
        <v>120</v>
      </c>
      <c r="G133" s="76">
        <v>0</v>
      </c>
      <c r="H133" s="76">
        <v>0</v>
      </c>
      <c r="I133" s="76">
        <v>0</v>
      </c>
      <c r="J133" s="76">
        <v>0</v>
      </c>
      <c r="K133" s="77">
        <v>0</v>
      </c>
    </row>
    <row r="134" spans="1:11" ht="25.5" customHeight="1">
      <c r="A134" s="432"/>
      <c r="B134" s="69"/>
      <c r="C134" s="69" t="s">
        <v>22</v>
      </c>
      <c r="D134" s="361" t="s">
        <v>519</v>
      </c>
      <c r="E134" s="361"/>
      <c r="F134" s="70">
        <v>121</v>
      </c>
      <c r="G134" s="76">
        <v>0</v>
      </c>
      <c r="H134" s="76">
        <v>0</v>
      </c>
      <c r="I134" s="76">
        <v>0</v>
      </c>
      <c r="J134" s="76">
        <v>0</v>
      </c>
      <c r="K134" s="77">
        <v>0</v>
      </c>
    </row>
    <row r="135" spans="1:11" ht="30" customHeight="1">
      <c r="A135" s="432"/>
      <c r="B135" s="69">
        <v>3</v>
      </c>
      <c r="C135" s="69"/>
      <c r="D135" s="361" t="s">
        <v>465</v>
      </c>
      <c r="E135" s="361"/>
      <c r="F135" s="70">
        <v>122</v>
      </c>
      <c r="G135" s="76">
        <v>0</v>
      </c>
      <c r="H135" s="76">
        <v>0</v>
      </c>
      <c r="I135" s="76">
        <v>0</v>
      </c>
      <c r="J135" s="76">
        <v>0</v>
      </c>
      <c r="K135" s="77">
        <v>0</v>
      </c>
    </row>
    <row r="136" spans="1:11" ht="26.25" customHeight="1">
      <c r="A136" s="68" t="s">
        <v>54</v>
      </c>
      <c r="B136" s="69"/>
      <c r="C136" s="69"/>
      <c r="D136" s="361" t="s">
        <v>520</v>
      </c>
      <c r="E136" s="361"/>
      <c r="F136" s="70">
        <v>123</v>
      </c>
      <c r="G136" s="76">
        <v>241.143</v>
      </c>
      <c r="H136" s="76">
        <v>-51.498</v>
      </c>
      <c r="I136" s="76">
        <v>59.713</v>
      </c>
      <c r="J136" s="76">
        <v>146.061</v>
      </c>
      <c r="K136" s="77">
        <v>86.867</v>
      </c>
    </row>
    <row r="137" spans="1:11" ht="12.75">
      <c r="A137" s="111"/>
      <c r="B137" s="292"/>
      <c r="C137" s="292"/>
      <c r="D137" s="293"/>
      <c r="E137" s="293" t="s">
        <v>290</v>
      </c>
      <c r="F137" s="70">
        <v>124</v>
      </c>
      <c r="G137" s="76">
        <v>0</v>
      </c>
      <c r="H137" s="76">
        <v>0</v>
      </c>
      <c r="I137" s="76">
        <v>0</v>
      </c>
      <c r="J137" s="76">
        <v>0</v>
      </c>
      <c r="K137" s="77">
        <v>0</v>
      </c>
    </row>
    <row r="138" spans="1:11" ht="15.75" customHeight="1">
      <c r="A138" s="111"/>
      <c r="B138" s="292"/>
      <c r="C138" s="292"/>
      <c r="D138" s="293"/>
      <c r="E138" s="293" t="s">
        <v>291</v>
      </c>
      <c r="F138" s="70">
        <v>125</v>
      </c>
      <c r="G138" s="96">
        <v>30.5</v>
      </c>
      <c r="H138" s="96">
        <v>3.9</v>
      </c>
      <c r="I138" s="96">
        <v>11.9</v>
      </c>
      <c r="J138" s="96">
        <v>3.9</v>
      </c>
      <c r="K138" s="294">
        <v>10.8</v>
      </c>
    </row>
    <row r="139" spans="1:86" s="8" customFormat="1" ht="17.25" customHeight="1">
      <c r="A139" s="295" t="s">
        <v>56</v>
      </c>
      <c r="B139" s="296"/>
      <c r="C139" s="296"/>
      <c r="D139" s="435" t="s">
        <v>57</v>
      </c>
      <c r="E139" s="435"/>
      <c r="F139" s="70">
        <v>126</v>
      </c>
      <c r="G139" s="100">
        <v>43.463</v>
      </c>
      <c r="H139" s="100">
        <v>0</v>
      </c>
      <c r="I139" s="100">
        <v>11.458</v>
      </c>
      <c r="J139" s="100">
        <v>23.994</v>
      </c>
      <c r="K139" s="297">
        <v>8.011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</row>
    <row r="140" spans="1:11" ht="13.5" customHeight="1">
      <c r="A140" s="298" t="s">
        <v>58</v>
      </c>
      <c r="B140" s="102"/>
      <c r="C140" s="299"/>
      <c r="D140" s="436" t="s">
        <v>92</v>
      </c>
      <c r="E140" s="436"/>
      <c r="F140" s="70">
        <v>127</v>
      </c>
      <c r="G140" s="76">
        <v>0</v>
      </c>
      <c r="H140" s="76">
        <v>0</v>
      </c>
      <c r="I140" s="76">
        <v>0</v>
      </c>
      <c r="J140" s="76">
        <v>0</v>
      </c>
      <c r="K140" s="77">
        <v>0</v>
      </c>
    </row>
    <row r="141" spans="1:11" ht="13.5" customHeight="1">
      <c r="A141" s="300"/>
      <c r="B141" s="102">
        <v>1</v>
      </c>
      <c r="C141" s="299"/>
      <c r="D141" s="433" t="s">
        <v>521</v>
      </c>
      <c r="E141" s="433"/>
      <c r="F141" s="70">
        <v>128</v>
      </c>
      <c r="G141" s="104">
        <f aca="true" t="shared" si="0" ref="G141:K142">G83</f>
        <v>2219.799</v>
      </c>
      <c r="H141" s="104">
        <f t="shared" si="0"/>
        <v>538.12</v>
      </c>
      <c r="I141" s="104">
        <f t="shared" si="0"/>
        <v>545.865</v>
      </c>
      <c r="J141" s="104">
        <f t="shared" si="0"/>
        <v>580.9110000000001</v>
      </c>
      <c r="K141" s="301">
        <f t="shared" si="0"/>
        <v>554.903</v>
      </c>
    </row>
    <row r="142" spans="1:11" ht="13.5" customHeight="1">
      <c r="A142" s="300"/>
      <c r="B142" s="102">
        <v>2</v>
      </c>
      <c r="C142" s="299"/>
      <c r="D142" s="361" t="s">
        <v>522</v>
      </c>
      <c r="E142" s="361"/>
      <c r="F142" s="70">
        <v>129</v>
      </c>
      <c r="G142" s="104">
        <f t="shared" si="0"/>
        <v>1912.092</v>
      </c>
      <c r="H142" s="104">
        <f t="shared" si="0"/>
        <v>461.1</v>
      </c>
      <c r="I142" s="104">
        <f t="shared" si="0"/>
        <v>461.1</v>
      </c>
      <c r="J142" s="104">
        <f t="shared" si="0"/>
        <v>494.946</v>
      </c>
      <c r="K142" s="301">
        <f t="shared" si="0"/>
        <v>494.946</v>
      </c>
    </row>
    <row r="143" spans="1:11" ht="12.75" customHeight="1">
      <c r="A143" s="437"/>
      <c r="B143" s="109">
        <v>3</v>
      </c>
      <c r="C143" s="69"/>
      <c r="D143" s="361" t="s">
        <v>93</v>
      </c>
      <c r="E143" s="361"/>
      <c r="F143" s="70">
        <v>130</v>
      </c>
      <c r="G143" s="76">
        <v>125</v>
      </c>
      <c r="H143" s="76">
        <v>125</v>
      </c>
      <c r="I143" s="76">
        <v>125</v>
      </c>
      <c r="J143" s="76">
        <v>125</v>
      </c>
      <c r="K143" s="77">
        <v>125</v>
      </c>
    </row>
    <row r="144" spans="1:11" ht="12.75" customHeight="1">
      <c r="A144" s="437"/>
      <c r="B144" s="109">
        <v>4</v>
      </c>
      <c r="C144" s="69"/>
      <c r="D144" s="361" t="s">
        <v>294</v>
      </c>
      <c r="E144" s="361"/>
      <c r="F144" s="70">
        <v>131</v>
      </c>
      <c r="G144" s="76">
        <v>125</v>
      </c>
      <c r="H144" s="76">
        <v>125</v>
      </c>
      <c r="I144" s="76">
        <v>125</v>
      </c>
      <c r="J144" s="76">
        <v>125</v>
      </c>
      <c r="K144" s="77">
        <v>125</v>
      </c>
    </row>
    <row r="145" spans="1:11" ht="37.5" customHeight="1">
      <c r="A145" s="437"/>
      <c r="B145" s="109">
        <v>5</v>
      </c>
      <c r="C145" s="69" t="s">
        <v>22</v>
      </c>
      <c r="D145" s="361" t="s">
        <v>523</v>
      </c>
      <c r="E145" s="361"/>
      <c r="F145" s="70">
        <v>132</v>
      </c>
      <c r="G145" s="76">
        <f>G142/G144/12*1000</f>
        <v>1274.728</v>
      </c>
      <c r="H145" s="76">
        <f>H142/H144/12*1000</f>
        <v>307.40000000000003</v>
      </c>
      <c r="I145" s="76">
        <f>I142/I144/12*1000</f>
        <v>307.40000000000003</v>
      </c>
      <c r="J145" s="76">
        <f>J142/J144/12*1000</f>
        <v>329.96400000000006</v>
      </c>
      <c r="K145" s="77">
        <f>K142/K144/12*1000</f>
        <v>329.96400000000006</v>
      </c>
    </row>
    <row r="146" spans="1:11" ht="39.75" customHeight="1">
      <c r="A146" s="437"/>
      <c r="B146" s="109"/>
      <c r="C146" s="69" t="s">
        <v>296</v>
      </c>
      <c r="D146" s="361" t="s">
        <v>524</v>
      </c>
      <c r="E146" s="361"/>
      <c r="F146" s="70">
        <v>133</v>
      </c>
      <c r="G146" s="76">
        <f>G141/G144/12*1000</f>
        <v>1479.8660000000002</v>
      </c>
      <c r="H146" s="76">
        <f>H141/H144/12*1000</f>
        <v>358.7466666666667</v>
      </c>
      <c r="I146" s="76">
        <f>I141/I144/12*1000</f>
        <v>363.91</v>
      </c>
      <c r="J146" s="76">
        <f>J141/J144/12*1000</f>
        <v>387.27400000000006</v>
      </c>
      <c r="K146" s="77">
        <f>K141/K144/12*1000</f>
        <v>369.93533333333335</v>
      </c>
    </row>
    <row r="147" spans="1:11" ht="29.25" customHeight="1">
      <c r="A147" s="437"/>
      <c r="B147" s="109">
        <v>6</v>
      </c>
      <c r="C147" s="69"/>
      <c r="D147" s="361" t="s">
        <v>534</v>
      </c>
      <c r="E147" s="361"/>
      <c r="F147" s="70">
        <v>134</v>
      </c>
      <c r="G147" s="76">
        <f>G14/G144</f>
        <v>31.05032</v>
      </c>
      <c r="H147" s="76">
        <f>H14/H144</f>
        <v>6.35232</v>
      </c>
      <c r="I147" s="76">
        <f>I14/I144</f>
        <v>8.003616</v>
      </c>
      <c r="J147" s="76">
        <f>J14/J144</f>
        <v>8.6856</v>
      </c>
      <c r="K147" s="77">
        <f>K14/K144</f>
        <v>8.008784</v>
      </c>
    </row>
    <row r="148" spans="1:11" ht="27" customHeight="1">
      <c r="A148" s="437"/>
      <c r="B148" s="109">
        <v>7</v>
      </c>
      <c r="C148" s="69"/>
      <c r="D148" s="361" t="s">
        <v>526</v>
      </c>
      <c r="E148" s="361"/>
      <c r="F148" s="70">
        <v>135</v>
      </c>
      <c r="G148" s="76">
        <f>(G32/G13)*1000</f>
        <v>937.982249266387</v>
      </c>
      <c r="H148" s="76">
        <f>(H32/H13)*1000</f>
        <v>1064.7333886416775</v>
      </c>
      <c r="I148" s="76">
        <f>(I32/I13)*1000</f>
        <v>940.4330581414372</v>
      </c>
      <c r="J148" s="76">
        <f>(J32/J13)*1000</f>
        <v>865.7157304403787</v>
      </c>
      <c r="K148" s="77">
        <f>(K32/K13)*1000</f>
        <v>913.3580956674559</v>
      </c>
    </row>
    <row r="149" spans="1:11" ht="15.75" customHeight="1">
      <c r="A149" s="110"/>
      <c r="B149" s="109">
        <v>8</v>
      </c>
      <c r="C149" s="69" t="s">
        <v>22</v>
      </c>
      <c r="D149" s="435" t="s">
        <v>100</v>
      </c>
      <c r="E149" s="435"/>
      <c r="F149" s="70">
        <v>136</v>
      </c>
      <c r="G149" s="76">
        <v>0</v>
      </c>
      <c r="H149" s="76">
        <v>0</v>
      </c>
      <c r="I149" s="76">
        <v>0</v>
      </c>
      <c r="J149" s="76">
        <v>0</v>
      </c>
      <c r="K149" s="77">
        <v>0</v>
      </c>
    </row>
    <row r="150" spans="1:11" ht="32.25" customHeight="1">
      <c r="A150" s="110"/>
      <c r="B150" s="109"/>
      <c r="C150" s="69" t="s">
        <v>24</v>
      </c>
      <c r="D150" s="302" t="s">
        <v>535</v>
      </c>
      <c r="E150" s="303" t="s">
        <v>477</v>
      </c>
      <c r="F150" s="70">
        <v>137</v>
      </c>
      <c r="G150" s="76">
        <v>0</v>
      </c>
      <c r="H150" s="76">
        <v>0</v>
      </c>
      <c r="I150" s="76">
        <v>0</v>
      </c>
      <c r="J150" s="76">
        <v>0</v>
      </c>
      <c r="K150" s="77">
        <v>0</v>
      </c>
    </row>
    <row r="151" spans="1:11" ht="18" customHeight="1">
      <c r="A151" s="112"/>
      <c r="B151" s="113">
        <v>9</v>
      </c>
      <c r="C151" s="114"/>
      <c r="D151" s="438" t="s">
        <v>337</v>
      </c>
      <c r="E151" s="438"/>
      <c r="F151" s="116">
        <v>138</v>
      </c>
      <c r="G151" s="117">
        <v>0</v>
      </c>
      <c r="H151" s="117">
        <v>0</v>
      </c>
      <c r="I151" s="117">
        <v>0</v>
      </c>
      <c r="J151" s="117">
        <v>0</v>
      </c>
      <c r="K151" s="118">
        <v>0</v>
      </c>
    </row>
    <row r="152" spans="4:5" ht="15" customHeight="1">
      <c r="D152" s="264"/>
      <c r="E152" s="264"/>
    </row>
    <row r="153" spans="4:5" ht="15" customHeight="1">
      <c r="D153" s="264"/>
      <c r="E153" s="264"/>
    </row>
    <row r="154" spans="5:11" ht="36.75" customHeight="1">
      <c r="E154" s="439" t="s">
        <v>102</v>
      </c>
      <c r="F154" s="439"/>
      <c r="G154" s="304"/>
      <c r="H154" s="440" t="s">
        <v>536</v>
      </c>
      <c r="I154" s="440"/>
      <c r="J154" s="440"/>
      <c r="K154" s="440"/>
    </row>
    <row r="155" spans="9:11" ht="12.75">
      <c r="I155" s="392"/>
      <c r="J155" s="392"/>
      <c r="K155" s="392"/>
    </row>
    <row r="157" spans="1:86" s="8" customFormat="1" ht="12.75">
      <c r="A157" s="441"/>
      <c r="B157" s="441"/>
      <c r="C157" s="345"/>
      <c r="D157" s="345"/>
      <c r="E157" s="345"/>
      <c r="F157" s="345"/>
      <c r="G157" s="345"/>
      <c r="H157" s="345"/>
      <c r="I157" s="345"/>
      <c r="J157" s="345"/>
      <c r="K157" s="27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</row>
    <row r="717" ht="3.75" customHeight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4.5" customHeight="1" hidden="1"/>
    <row r="730" ht="12.75" hidden="1"/>
    <row r="731" ht="12.75" hidden="1"/>
    <row r="732" ht="12.75" hidden="1"/>
    <row r="733" ht="12.75" hidden="1"/>
    <row r="734" ht="12.75" hidden="1"/>
    <row r="735" ht="12.75" hidden="1"/>
  </sheetData>
  <sheetProtection selectLockedCells="1" selectUnlockedCells="1"/>
  <mergeCells count="125">
    <mergeCell ref="I155:K155"/>
    <mergeCell ref="A157:B157"/>
    <mergeCell ref="C157:J157"/>
    <mergeCell ref="D149:E149"/>
    <mergeCell ref="D151:E151"/>
    <mergeCell ref="E154:F154"/>
    <mergeCell ref="H154:K154"/>
    <mergeCell ref="D142:E142"/>
    <mergeCell ref="A143:A148"/>
    <mergeCell ref="D143:E143"/>
    <mergeCell ref="D144:E144"/>
    <mergeCell ref="D145:E145"/>
    <mergeCell ref="D146:E146"/>
    <mergeCell ref="D147:E147"/>
    <mergeCell ref="D148:E148"/>
    <mergeCell ref="D136:E136"/>
    <mergeCell ref="D139:E139"/>
    <mergeCell ref="D140:E140"/>
    <mergeCell ref="D141:E141"/>
    <mergeCell ref="D124:E124"/>
    <mergeCell ref="D133:E133"/>
    <mergeCell ref="D134:E134"/>
    <mergeCell ref="D135:E135"/>
    <mergeCell ref="D120:E120"/>
    <mergeCell ref="D121:E121"/>
    <mergeCell ref="D122:E122"/>
    <mergeCell ref="D123:E123"/>
    <mergeCell ref="C116:E116"/>
    <mergeCell ref="D117:E117"/>
    <mergeCell ref="D118:E118"/>
    <mergeCell ref="D119:E119"/>
    <mergeCell ref="D108:E108"/>
    <mergeCell ref="D109:E109"/>
    <mergeCell ref="C110:C115"/>
    <mergeCell ref="D110:E110"/>
    <mergeCell ref="D111:E111"/>
    <mergeCell ref="D112:E112"/>
    <mergeCell ref="D113:E113"/>
    <mergeCell ref="D114:E114"/>
    <mergeCell ref="D115:E115"/>
    <mergeCell ref="D98:E98"/>
    <mergeCell ref="D99:E99"/>
    <mergeCell ref="D100:E100"/>
    <mergeCell ref="C101:C107"/>
    <mergeCell ref="D101:E101"/>
    <mergeCell ref="D104:E104"/>
    <mergeCell ref="D107:E107"/>
    <mergeCell ref="D94:E94"/>
    <mergeCell ref="D95:E95"/>
    <mergeCell ref="D96:E96"/>
    <mergeCell ref="D97:E97"/>
    <mergeCell ref="D88:E88"/>
    <mergeCell ref="D89:E89"/>
    <mergeCell ref="D92:E92"/>
    <mergeCell ref="D93:E93"/>
    <mergeCell ref="D83:E83"/>
    <mergeCell ref="D84:E84"/>
    <mergeCell ref="C85:C87"/>
    <mergeCell ref="D85:E85"/>
    <mergeCell ref="D86:E86"/>
    <mergeCell ref="D87:E87"/>
    <mergeCell ref="D71:E71"/>
    <mergeCell ref="D80:E80"/>
    <mergeCell ref="C81:E81"/>
    <mergeCell ref="C82:E82"/>
    <mergeCell ref="D67:E67"/>
    <mergeCell ref="D68:E68"/>
    <mergeCell ref="D69:E69"/>
    <mergeCell ref="D70:E70"/>
    <mergeCell ref="D59:E59"/>
    <mergeCell ref="D64:E64"/>
    <mergeCell ref="D65:E65"/>
    <mergeCell ref="D66:E66"/>
    <mergeCell ref="D47:E47"/>
    <mergeCell ref="D48:E48"/>
    <mergeCell ref="D49:E49"/>
    <mergeCell ref="D52:E52"/>
    <mergeCell ref="D41:E41"/>
    <mergeCell ref="D42:E42"/>
    <mergeCell ref="D43:E43"/>
    <mergeCell ref="D46:E46"/>
    <mergeCell ref="D31:E31"/>
    <mergeCell ref="B32:E32"/>
    <mergeCell ref="A33:A135"/>
    <mergeCell ref="C33:E33"/>
    <mergeCell ref="B34:B124"/>
    <mergeCell ref="C34:E34"/>
    <mergeCell ref="D35:E35"/>
    <mergeCell ref="D36:E36"/>
    <mergeCell ref="D39:E39"/>
    <mergeCell ref="D40:E40"/>
    <mergeCell ref="D19:E19"/>
    <mergeCell ref="D25:E25"/>
    <mergeCell ref="B26:B30"/>
    <mergeCell ref="D26:E26"/>
    <mergeCell ref="D27:E27"/>
    <mergeCell ref="D28:E28"/>
    <mergeCell ref="D29:E29"/>
    <mergeCell ref="D30:E30"/>
    <mergeCell ref="B12:C12"/>
    <mergeCell ref="D12:E12"/>
    <mergeCell ref="D13:E13"/>
    <mergeCell ref="A14:A31"/>
    <mergeCell ref="D14:E14"/>
    <mergeCell ref="B15:B18"/>
    <mergeCell ref="D15:E15"/>
    <mergeCell ref="D16:E16"/>
    <mergeCell ref="D17:E17"/>
    <mergeCell ref="D18:E18"/>
    <mergeCell ref="H10:H11"/>
    <mergeCell ref="I10:I11"/>
    <mergeCell ref="J10:J11"/>
    <mergeCell ref="K10:K11"/>
    <mergeCell ref="A10:C11"/>
    <mergeCell ref="D10:E11"/>
    <mergeCell ref="F10:F11"/>
    <mergeCell ref="G10:G11"/>
    <mergeCell ref="A4:E4"/>
    <mergeCell ref="A5:E5"/>
    <mergeCell ref="J6:K6"/>
    <mergeCell ref="A7:K7"/>
    <mergeCell ref="A1:E1"/>
    <mergeCell ref="A2:E2"/>
    <mergeCell ref="I2:J2"/>
    <mergeCell ref="A3:E3"/>
  </mergeCells>
  <printOptions/>
  <pageMargins left="0.08125" right="0" top="0.9840277777777777" bottom="0.423611111111111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I1" sqref="I1"/>
    </sheetView>
  </sheetViews>
  <sheetFormatPr defaultColWidth="9.140625" defaultRowHeight="12.75"/>
  <cols>
    <col min="1" max="1" width="6.421875" style="121" customWidth="1"/>
    <col min="2" max="2" width="47.8515625" style="121" customWidth="1"/>
    <col min="3" max="3" width="11.00390625" style="121" customWidth="1"/>
    <col min="4" max="4" width="10.7109375" style="121" customWidth="1"/>
    <col min="5" max="5" width="8.8515625" style="121" customWidth="1"/>
    <col min="6" max="6" width="14.7109375" style="121" customWidth="1"/>
    <col min="7" max="7" width="12.421875" style="121" customWidth="1"/>
    <col min="8" max="8" width="10.28125" style="121" customWidth="1"/>
  </cols>
  <sheetData>
    <row r="1" spans="1:7" ht="12.75" customHeight="1">
      <c r="A1" s="331" t="s">
        <v>0</v>
      </c>
      <c r="B1" s="331"/>
      <c r="C1" s="331"/>
      <c r="D1" s="331"/>
      <c r="E1" s="331"/>
      <c r="G1" s="122"/>
    </row>
    <row r="2" spans="1:7" ht="12.75" customHeight="1">
      <c r="A2" s="331" t="s">
        <v>1</v>
      </c>
      <c r="B2" s="331"/>
      <c r="C2" s="331"/>
      <c r="D2" s="331"/>
      <c r="E2" s="331"/>
      <c r="G2" s="122" t="s">
        <v>537</v>
      </c>
    </row>
    <row r="3" spans="1:7" ht="12.75" customHeight="1">
      <c r="A3" s="331" t="s">
        <v>2</v>
      </c>
      <c r="B3" s="331"/>
      <c r="C3" s="331"/>
      <c r="D3" s="331"/>
      <c r="E3" s="331"/>
      <c r="G3" s="122"/>
    </row>
    <row r="4" spans="1:7" ht="12.75" customHeight="1">
      <c r="A4" s="331" t="s">
        <v>3</v>
      </c>
      <c r="B4" s="331"/>
      <c r="C4" s="331"/>
      <c r="D4" s="331"/>
      <c r="E4" s="331"/>
      <c r="G4" s="122"/>
    </row>
    <row r="5" spans="1:7" ht="12.75" customHeight="1">
      <c r="A5" s="331" t="s">
        <v>4</v>
      </c>
      <c r="B5" s="331"/>
      <c r="C5" s="331"/>
      <c r="D5" s="331"/>
      <c r="E5" s="331"/>
      <c r="G5" s="122"/>
    </row>
    <row r="6" ht="12.75" customHeight="1">
      <c r="G6" s="122"/>
    </row>
    <row r="7" ht="12.75" customHeight="1">
      <c r="G7" s="122"/>
    </row>
    <row r="8" spans="2:8" ht="12.75">
      <c r="B8" s="368" t="s">
        <v>313</v>
      </c>
      <c r="C8" s="368"/>
      <c r="D8" s="368"/>
      <c r="E8" s="368"/>
      <c r="F8" s="368"/>
      <c r="G8" s="368"/>
      <c r="H8" s="368"/>
    </row>
    <row r="10" ht="12.75">
      <c r="H10" s="123" t="s">
        <v>314</v>
      </c>
    </row>
    <row r="11" spans="1:8" ht="12.75" customHeight="1">
      <c r="A11" s="305" t="s">
        <v>315</v>
      </c>
      <c r="B11" s="395" t="s">
        <v>316</v>
      </c>
      <c r="C11" s="442" t="s">
        <v>317</v>
      </c>
      <c r="D11" s="442"/>
      <c r="E11" s="443" t="s">
        <v>318</v>
      </c>
      <c r="F11" s="442" t="s">
        <v>106</v>
      </c>
      <c r="G11" s="442"/>
      <c r="H11" s="444" t="s">
        <v>319</v>
      </c>
    </row>
    <row r="12" spans="1:8" ht="12.75">
      <c r="A12" s="306" t="s">
        <v>320</v>
      </c>
      <c r="B12" s="395"/>
      <c r="C12" s="125" t="s">
        <v>321</v>
      </c>
      <c r="D12" s="125" t="s">
        <v>322</v>
      </c>
      <c r="E12" s="443"/>
      <c r="F12" s="125" t="s">
        <v>321</v>
      </c>
      <c r="G12" s="125" t="s">
        <v>322</v>
      </c>
      <c r="H12" s="444"/>
    </row>
    <row r="13" spans="1:8" s="126" customFormat="1" ht="12.75">
      <c r="A13" s="215">
        <v>0</v>
      </c>
      <c r="B13" s="125">
        <v>1</v>
      </c>
      <c r="C13" s="125">
        <v>2</v>
      </c>
      <c r="D13" s="125">
        <v>3</v>
      </c>
      <c r="E13" s="125">
        <v>4</v>
      </c>
      <c r="F13" s="125">
        <v>5</v>
      </c>
      <c r="G13" s="125">
        <v>6</v>
      </c>
      <c r="H13" s="307">
        <v>7</v>
      </c>
    </row>
    <row r="14" spans="1:8" s="126" customFormat="1" ht="12.75">
      <c r="A14" s="215" t="s">
        <v>19</v>
      </c>
      <c r="B14" s="127" t="s">
        <v>538</v>
      </c>
      <c r="C14" s="128">
        <v>3364.839</v>
      </c>
      <c r="D14" s="128">
        <v>3853.839</v>
      </c>
      <c r="E14" s="308">
        <f>D14/C14*100</f>
        <v>114.53264182922274</v>
      </c>
      <c r="F14" s="128">
        <v>3848.564</v>
      </c>
      <c r="G14" s="128">
        <v>3707.228</v>
      </c>
      <c r="H14" s="309">
        <f>G14/F14*100</f>
        <v>96.32756529448388</v>
      </c>
    </row>
    <row r="15" spans="1:8" ht="16.5" customHeight="1">
      <c r="A15" s="215">
        <v>1</v>
      </c>
      <c r="B15" s="129" t="s">
        <v>539</v>
      </c>
      <c r="C15" s="128">
        <v>3364.839</v>
      </c>
      <c r="D15" s="128">
        <v>3847.285</v>
      </c>
      <c r="E15" s="308">
        <f>D15/C15*100</f>
        <v>114.33786282196563</v>
      </c>
      <c r="F15" s="128">
        <v>3828.49</v>
      </c>
      <c r="G15" s="128">
        <v>3698.345</v>
      </c>
      <c r="H15" s="309">
        <f>G15/F15*100</f>
        <v>96.60061799821862</v>
      </c>
    </row>
    <row r="16" spans="1:8" ht="29.25" customHeight="1">
      <c r="A16" s="310" t="s">
        <v>325</v>
      </c>
      <c r="B16" s="132" t="s">
        <v>459</v>
      </c>
      <c r="C16" s="128">
        <v>0</v>
      </c>
      <c r="D16" s="128">
        <v>0</v>
      </c>
      <c r="E16" s="308">
        <v>0</v>
      </c>
      <c r="F16" s="128">
        <v>0</v>
      </c>
      <c r="G16" s="128">
        <v>0</v>
      </c>
      <c r="H16" s="309">
        <v>0</v>
      </c>
    </row>
    <row r="17" spans="1:8" ht="27.75" customHeight="1">
      <c r="A17" s="311" t="s">
        <v>326</v>
      </c>
      <c r="B17" s="312" t="s">
        <v>460</v>
      </c>
      <c r="C17" s="313">
        <v>0</v>
      </c>
      <c r="D17" s="314">
        <v>0</v>
      </c>
      <c r="E17" s="315">
        <v>0</v>
      </c>
      <c r="F17" s="314">
        <v>0</v>
      </c>
      <c r="G17" s="314">
        <v>0</v>
      </c>
      <c r="H17" s="316">
        <v>0</v>
      </c>
    </row>
    <row r="22" spans="2:7" ht="39.75" customHeight="1">
      <c r="B22" s="372" t="s">
        <v>102</v>
      </c>
      <c r="C22" s="372"/>
      <c r="F22" s="346" t="s">
        <v>327</v>
      </c>
      <c r="G22" s="346"/>
    </row>
    <row r="23" spans="6:7" ht="15" customHeight="1">
      <c r="F23" s="373" t="s">
        <v>328</v>
      </c>
      <c r="G23" s="373"/>
    </row>
  </sheetData>
  <sheetProtection selectLockedCells="1" selectUnlockedCells="1"/>
  <mergeCells count="14">
    <mergeCell ref="B22:C22"/>
    <mergeCell ref="F22:G22"/>
    <mergeCell ref="F23:G23"/>
    <mergeCell ref="A5:E5"/>
    <mergeCell ref="B8:H8"/>
    <mergeCell ref="B11:B12"/>
    <mergeCell ref="C11:D11"/>
    <mergeCell ref="E11:E12"/>
    <mergeCell ref="F11:G11"/>
    <mergeCell ref="H11:H12"/>
    <mergeCell ref="A1:E1"/>
    <mergeCell ref="A2:E2"/>
    <mergeCell ref="A3:E3"/>
    <mergeCell ref="A4:E4"/>
  </mergeCells>
  <printOptions/>
  <pageMargins left="0.7479166666666667" right="0.24027777777777778" top="0.9840277777777777" bottom="0.9840277777777777" header="0.5118055555555555" footer="0.5"/>
  <pageSetup fitToHeight="1" fitToWidth="1" horizontalDpi="300" verticalDpi="300" orientation="landscape" paperSize="9"/>
  <headerFooter alignWithMargins="0">
    <oddFooter>&amp;C&amp;8Pagina &amp;P din &amp;N&amp;R&amp;8Data &amp;D Ora&amp;T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G2" sqref="G2"/>
    </sheetView>
  </sheetViews>
  <sheetFormatPr defaultColWidth="9.140625" defaultRowHeight="12.75"/>
  <cols>
    <col min="1" max="1" width="4.140625" style="121" customWidth="1"/>
    <col min="2" max="2" width="3.7109375" style="121" customWidth="1"/>
    <col min="3" max="3" width="57.8515625" style="317" customWidth="1"/>
    <col min="4" max="4" width="12.57421875" style="121" customWidth="1"/>
    <col min="5" max="5" width="11.28125" style="121" customWidth="1"/>
    <col min="6" max="6" width="13.140625" style="121" customWidth="1"/>
    <col min="7" max="7" width="10.57421875" style="121" customWidth="1"/>
    <col min="8" max="8" width="9.421875" style="121" customWidth="1"/>
    <col min="9" max="9" width="11.7109375" style="121" customWidth="1"/>
    <col min="10" max="235" width="9.140625" style="174" customWidth="1"/>
  </cols>
  <sheetData>
    <row r="1" spans="1:5" ht="12.75" customHeight="1">
      <c r="A1" s="331" t="s">
        <v>0</v>
      </c>
      <c r="B1" s="331"/>
      <c r="C1" s="331"/>
      <c r="D1" s="331"/>
      <c r="E1" s="331"/>
    </row>
    <row r="2" spans="1:7" ht="14.25">
      <c r="A2" s="331" t="s">
        <v>1</v>
      </c>
      <c r="B2" s="331"/>
      <c r="C2" s="331"/>
      <c r="D2" s="331"/>
      <c r="E2" s="331"/>
      <c r="G2" s="448" t="s">
        <v>540</v>
      </c>
    </row>
    <row r="3" spans="1:5" ht="12.75" customHeight="1">
      <c r="A3" s="331" t="s">
        <v>2</v>
      </c>
      <c r="B3" s="331"/>
      <c r="C3" s="331"/>
      <c r="D3" s="331"/>
      <c r="E3" s="331"/>
    </row>
    <row r="4" spans="1:5" ht="12.75" customHeight="1">
      <c r="A4" s="331" t="s">
        <v>3</v>
      </c>
      <c r="B4" s="331"/>
      <c r="C4" s="331"/>
      <c r="D4" s="331"/>
      <c r="E4" s="331"/>
    </row>
    <row r="5" spans="1:5" ht="12.75" customHeight="1">
      <c r="A5" s="331" t="s">
        <v>4</v>
      </c>
      <c r="B5" s="331"/>
      <c r="C5" s="331"/>
      <c r="D5" s="331"/>
      <c r="E5" s="331"/>
    </row>
    <row r="7" spans="1:8" ht="14.25">
      <c r="A7" s="368" t="s">
        <v>341</v>
      </c>
      <c r="B7" s="368"/>
      <c r="C7" s="368"/>
      <c r="D7" s="368"/>
      <c r="E7" s="368"/>
      <c r="F7" s="368"/>
      <c r="G7" s="368"/>
      <c r="H7" s="368"/>
    </row>
    <row r="8" ht="14.25" customHeight="1">
      <c r="I8" s="318" t="s">
        <v>7</v>
      </c>
    </row>
    <row r="9" spans="1:9" ht="15" customHeight="1">
      <c r="A9" s="386"/>
      <c r="B9" s="387"/>
      <c r="C9" s="388" t="s">
        <v>8</v>
      </c>
      <c r="D9" s="445" t="s">
        <v>342</v>
      </c>
      <c r="E9" s="446" t="s">
        <v>343</v>
      </c>
      <c r="F9" s="446"/>
      <c r="G9" s="447" t="s">
        <v>344</v>
      </c>
      <c r="H9" s="447"/>
      <c r="I9" s="447"/>
    </row>
    <row r="10" spans="1:9" ht="25.5">
      <c r="A10" s="386"/>
      <c r="B10" s="387"/>
      <c r="C10" s="388"/>
      <c r="D10" s="445"/>
      <c r="E10" s="319" t="s">
        <v>321</v>
      </c>
      <c r="F10" s="319" t="s">
        <v>322</v>
      </c>
      <c r="G10" s="319" t="s">
        <v>345</v>
      </c>
      <c r="H10" s="319" t="s">
        <v>346</v>
      </c>
      <c r="I10" s="320" t="s">
        <v>347</v>
      </c>
    </row>
    <row r="11" spans="1:9" ht="14.25">
      <c r="A11" s="175">
        <v>0</v>
      </c>
      <c r="B11" s="176">
        <v>1</v>
      </c>
      <c r="C11" s="177">
        <v>2</v>
      </c>
      <c r="D11" s="178">
        <v>3</v>
      </c>
      <c r="E11" s="178">
        <v>4</v>
      </c>
      <c r="F11" s="178">
        <v>5</v>
      </c>
      <c r="G11" s="321">
        <v>6</v>
      </c>
      <c r="H11" s="321">
        <v>7</v>
      </c>
      <c r="I11" s="322">
        <v>8</v>
      </c>
    </row>
    <row r="12" spans="1:9" ht="14.25">
      <c r="A12" s="323" t="s">
        <v>348</v>
      </c>
      <c r="B12" s="324"/>
      <c r="C12" s="186" t="s">
        <v>86</v>
      </c>
      <c r="D12" s="187">
        <v>42004</v>
      </c>
      <c r="E12" s="188">
        <v>648.565</v>
      </c>
      <c r="F12" s="188">
        <v>247.382</v>
      </c>
      <c r="G12" s="189">
        <v>537</v>
      </c>
      <c r="H12" s="189">
        <v>0</v>
      </c>
      <c r="I12" s="190">
        <v>0</v>
      </c>
    </row>
    <row r="13" spans="1:9" ht="14.25">
      <c r="A13" s="191"/>
      <c r="B13" s="192">
        <v>1</v>
      </c>
      <c r="C13" s="193" t="s">
        <v>349</v>
      </c>
      <c r="D13" s="194"/>
      <c r="E13" s="195"/>
      <c r="F13" s="195"/>
      <c r="G13" s="195"/>
      <c r="H13" s="195"/>
      <c r="I13" s="196"/>
    </row>
    <row r="14" spans="1:9" ht="14.25">
      <c r="A14" s="191"/>
      <c r="B14" s="192"/>
      <c r="C14" s="193" t="s">
        <v>350</v>
      </c>
      <c r="D14" s="194"/>
      <c r="E14" s="195"/>
      <c r="F14" s="195"/>
      <c r="G14" s="195"/>
      <c r="H14" s="195"/>
      <c r="I14" s="196"/>
    </row>
    <row r="15" spans="1:9" ht="14.25">
      <c r="A15" s="191"/>
      <c r="B15" s="192"/>
      <c r="C15" s="193" t="s">
        <v>351</v>
      </c>
      <c r="D15" s="194"/>
      <c r="E15" s="195"/>
      <c r="F15" s="195"/>
      <c r="G15" s="195"/>
      <c r="H15" s="195"/>
      <c r="I15" s="196"/>
    </row>
    <row r="16" spans="1:9" ht="14.25">
      <c r="A16" s="191"/>
      <c r="B16" s="192">
        <v>2</v>
      </c>
      <c r="C16" s="193" t="s">
        <v>87</v>
      </c>
      <c r="D16" s="194"/>
      <c r="E16" s="195"/>
      <c r="F16" s="195"/>
      <c r="G16" s="195"/>
      <c r="H16" s="195"/>
      <c r="I16" s="196"/>
    </row>
    <row r="17" spans="1:9" ht="14.25">
      <c r="A17" s="191"/>
      <c r="B17" s="192">
        <v>3</v>
      </c>
      <c r="C17" s="193" t="s">
        <v>352</v>
      </c>
      <c r="D17" s="194"/>
      <c r="E17" s="195"/>
      <c r="F17" s="195"/>
      <c r="G17" s="195"/>
      <c r="H17" s="195"/>
      <c r="I17" s="196"/>
    </row>
    <row r="18" spans="1:9" ht="14.25">
      <c r="A18" s="191"/>
      <c r="B18" s="192"/>
      <c r="C18" s="193" t="s">
        <v>353</v>
      </c>
      <c r="D18" s="194"/>
      <c r="E18" s="195"/>
      <c r="F18" s="195"/>
      <c r="G18" s="195"/>
      <c r="H18" s="195"/>
      <c r="I18" s="196"/>
    </row>
    <row r="19" spans="1:9" ht="14.25">
      <c r="A19" s="191"/>
      <c r="B19" s="192"/>
      <c r="C19" s="193" t="s">
        <v>354</v>
      </c>
      <c r="D19" s="194"/>
      <c r="E19" s="195"/>
      <c r="F19" s="195"/>
      <c r="G19" s="195"/>
      <c r="H19" s="195"/>
      <c r="I19" s="196"/>
    </row>
    <row r="20" spans="1:9" ht="14.25">
      <c r="A20" s="191"/>
      <c r="B20" s="192">
        <v>4</v>
      </c>
      <c r="C20" s="193" t="s">
        <v>355</v>
      </c>
      <c r="D20" s="194"/>
      <c r="E20" s="195"/>
      <c r="F20" s="195"/>
      <c r="G20" s="195"/>
      <c r="H20" s="195"/>
      <c r="I20" s="196"/>
    </row>
    <row r="21" spans="1:9" ht="14.25">
      <c r="A21" s="191"/>
      <c r="B21" s="192"/>
      <c r="C21" s="193" t="s">
        <v>356</v>
      </c>
      <c r="D21" s="194"/>
      <c r="E21" s="195"/>
      <c r="F21" s="195"/>
      <c r="G21" s="195"/>
      <c r="H21" s="195"/>
      <c r="I21" s="196"/>
    </row>
    <row r="22" spans="1:9" ht="14.25">
      <c r="A22" s="191"/>
      <c r="B22" s="192"/>
      <c r="C22" s="193" t="s">
        <v>356</v>
      </c>
      <c r="D22" s="194"/>
      <c r="E22" s="195"/>
      <c r="F22" s="195"/>
      <c r="G22" s="195"/>
      <c r="H22" s="195"/>
      <c r="I22" s="196"/>
    </row>
    <row r="23" spans="1:9" ht="16.5" customHeight="1">
      <c r="A23" s="325"/>
      <c r="B23" s="326"/>
      <c r="C23" s="327" t="s">
        <v>541</v>
      </c>
      <c r="D23" s="194"/>
      <c r="E23" s="195">
        <v>648.565</v>
      </c>
      <c r="F23" s="195">
        <v>247.382</v>
      </c>
      <c r="G23" s="195">
        <v>537</v>
      </c>
      <c r="H23" s="195">
        <v>0</v>
      </c>
      <c r="I23" s="196">
        <v>0</v>
      </c>
    </row>
    <row r="24" spans="1:9" ht="14.25">
      <c r="A24" s="328" t="s">
        <v>28</v>
      </c>
      <c r="B24" s="326"/>
      <c r="C24" s="198" t="s">
        <v>358</v>
      </c>
      <c r="D24" s="199"/>
      <c r="E24" s="200">
        <v>648.565</v>
      </c>
      <c r="F24" s="200">
        <v>247.382</v>
      </c>
      <c r="G24" s="195">
        <v>537</v>
      </c>
      <c r="H24" s="195">
        <v>0</v>
      </c>
      <c r="I24" s="196">
        <v>0</v>
      </c>
    </row>
    <row r="25" spans="1:9" ht="14.25">
      <c r="A25" s="325"/>
      <c r="B25" s="192">
        <v>1</v>
      </c>
      <c r="C25" s="193" t="s">
        <v>359</v>
      </c>
      <c r="D25" s="194"/>
      <c r="E25" s="195"/>
      <c r="F25" s="195"/>
      <c r="G25" s="195"/>
      <c r="H25" s="195"/>
      <c r="I25" s="196"/>
    </row>
    <row r="26" spans="1:9" ht="14.25">
      <c r="A26" s="325"/>
      <c r="B26" s="326"/>
      <c r="C26" s="327" t="s">
        <v>360</v>
      </c>
      <c r="D26" s="194"/>
      <c r="E26" s="195"/>
      <c r="F26" s="195"/>
      <c r="G26" s="195"/>
      <c r="H26" s="195"/>
      <c r="I26" s="196"/>
    </row>
    <row r="27" spans="1:9" ht="14.25">
      <c r="A27" s="325"/>
      <c r="B27" s="326"/>
      <c r="C27" s="327" t="s">
        <v>361</v>
      </c>
      <c r="D27" s="194"/>
      <c r="E27" s="195"/>
      <c r="F27" s="195"/>
      <c r="G27" s="195"/>
      <c r="H27" s="195"/>
      <c r="I27" s="196"/>
    </row>
    <row r="28" spans="1:9" ht="14.25">
      <c r="A28" s="325"/>
      <c r="B28" s="326"/>
      <c r="C28" s="327" t="s">
        <v>361</v>
      </c>
      <c r="D28" s="194"/>
      <c r="E28" s="195"/>
      <c r="F28" s="195"/>
      <c r="G28" s="195"/>
      <c r="H28" s="195"/>
      <c r="I28" s="196"/>
    </row>
    <row r="29" spans="1:9" ht="25.5">
      <c r="A29" s="325"/>
      <c r="B29" s="326"/>
      <c r="C29" s="327" t="s">
        <v>362</v>
      </c>
      <c r="D29" s="194"/>
      <c r="E29" s="195"/>
      <c r="F29" s="195"/>
      <c r="G29" s="195"/>
      <c r="H29" s="195"/>
      <c r="I29" s="196"/>
    </row>
    <row r="30" spans="1:9" ht="14.25">
      <c r="A30" s="325"/>
      <c r="B30" s="326"/>
      <c r="C30" s="327" t="s">
        <v>361</v>
      </c>
      <c r="D30" s="194"/>
      <c r="E30" s="195"/>
      <c r="F30" s="195"/>
      <c r="G30" s="195"/>
      <c r="H30" s="195"/>
      <c r="I30" s="196"/>
    </row>
    <row r="31" spans="1:9" ht="14.25">
      <c r="A31" s="325"/>
      <c r="B31" s="326"/>
      <c r="C31" s="327" t="s">
        <v>361</v>
      </c>
      <c r="D31" s="194"/>
      <c r="E31" s="195"/>
      <c r="F31" s="195"/>
      <c r="G31" s="195"/>
      <c r="H31" s="195"/>
      <c r="I31" s="196"/>
    </row>
    <row r="32" spans="1:9" ht="25.5">
      <c r="A32" s="325"/>
      <c r="B32" s="326"/>
      <c r="C32" s="327" t="s">
        <v>363</v>
      </c>
      <c r="D32" s="194"/>
      <c r="E32" s="195"/>
      <c r="F32" s="195"/>
      <c r="G32" s="195"/>
      <c r="H32" s="195"/>
      <c r="I32" s="196"/>
    </row>
    <row r="33" spans="1:9" ht="14.25">
      <c r="A33" s="325"/>
      <c r="B33" s="326"/>
      <c r="C33" s="327" t="s">
        <v>361</v>
      </c>
      <c r="D33" s="194"/>
      <c r="E33" s="195"/>
      <c r="F33" s="195"/>
      <c r="G33" s="195"/>
      <c r="H33" s="195"/>
      <c r="I33" s="196"/>
    </row>
    <row r="34" spans="1:9" ht="14.25">
      <c r="A34" s="325"/>
      <c r="B34" s="326"/>
      <c r="C34" s="327" t="s">
        <v>361</v>
      </c>
      <c r="D34" s="194"/>
      <c r="E34" s="195"/>
      <c r="F34" s="195"/>
      <c r="G34" s="195"/>
      <c r="H34" s="195"/>
      <c r="I34" s="196"/>
    </row>
    <row r="35" spans="1:9" ht="38.25">
      <c r="A35" s="325"/>
      <c r="B35" s="326"/>
      <c r="C35" s="327" t="s">
        <v>364</v>
      </c>
      <c r="D35" s="194"/>
      <c r="E35" s="195"/>
      <c r="F35" s="195"/>
      <c r="G35" s="195"/>
      <c r="H35" s="195"/>
      <c r="I35" s="196"/>
    </row>
    <row r="36" spans="1:9" ht="14.25">
      <c r="A36" s="325"/>
      <c r="B36" s="326"/>
      <c r="C36" s="327" t="s">
        <v>361</v>
      </c>
      <c r="D36" s="194"/>
      <c r="E36" s="195"/>
      <c r="F36" s="195"/>
      <c r="G36" s="195"/>
      <c r="H36" s="195"/>
      <c r="I36" s="196"/>
    </row>
    <row r="37" spans="1:9" ht="14.25">
      <c r="A37" s="325"/>
      <c r="B37" s="326"/>
      <c r="C37" s="327" t="s">
        <v>361</v>
      </c>
      <c r="D37" s="194"/>
      <c r="E37" s="195"/>
      <c r="F37" s="195"/>
      <c r="G37" s="195"/>
      <c r="H37" s="195"/>
      <c r="I37" s="196"/>
    </row>
    <row r="38" spans="1:9" ht="14.25">
      <c r="A38" s="325"/>
      <c r="B38" s="192">
        <v>2</v>
      </c>
      <c r="C38" s="193" t="s">
        <v>365</v>
      </c>
      <c r="D38" s="194"/>
      <c r="E38" s="195">
        <v>53</v>
      </c>
      <c r="F38" s="195">
        <v>7.874</v>
      </c>
      <c r="G38" s="195">
        <v>50</v>
      </c>
      <c r="H38" s="195">
        <v>0</v>
      </c>
      <c r="I38" s="196">
        <v>0</v>
      </c>
    </row>
    <row r="39" spans="1:9" ht="14.25">
      <c r="A39" s="325"/>
      <c r="B39" s="326"/>
      <c r="C39" s="327" t="s">
        <v>360</v>
      </c>
      <c r="D39" s="194"/>
      <c r="E39" s="195"/>
      <c r="F39" s="195"/>
      <c r="G39" s="195"/>
      <c r="H39" s="195"/>
      <c r="I39" s="196"/>
    </row>
    <row r="40" spans="1:9" ht="14.25">
      <c r="A40" s="325"/>
      <c r="B40" s="326"/>
      <c r="C40" s="327" t="s">
        <v>361</v>
      </c>
      <c r="D40" s="194"/>
      <c r="E40" s="195"/>
      <c r="F40" s="195"/>
      <c r="G40" s="195"/>
      <c r="H40" s="195"/>
      <c r="I40" s="196"/>
    </row>
    <row r="41" spans="1:9" ht="14.25">
      <c r="A41" s="325"/>
      <c r="B41" s="326"/>
      <c r="C41" s="327" t="s">
        <v>361</v>
      </c>
      <c r="D41" s="194"/>
      <c r="E41" s="195"/>
      <c r="F41" s="195"/>
      <c r="G41" s="195"/>
      <c r="H41" s="195"/>
      <c r="I41" s="196"/>
    </row>
    <row r="42" spans="1:9" ht="12" customHeight="1">
      <c r="A42" s="325"/>
      <c r="B42" s="326"/>
      <c r="C42" s="327" t="s">
        <v>542</v>
      </c>
      <c r="D42" s="194"/>
      <c r="E42" s="195"/>
      <c r="F42" s="195"/>
      <c r="G42" s="195"/>
      <c r="H42" s="195"/>
      <c r="I42" s="196"/>
    </row>
    <row r="43" spans="1:9" ht="25.5">
      <c r="A43" s="325"/>
      <c r="B43" s="326"/>
      <c r="C43" s="327" t="s">
        <v>362</v>
      </c>
      <c r="D43" s="194"/>
      <c r="E43" s="195"/>
      <c r="F43" s="195"/>
      <c r="G43" s="195"/>
      <c r="H43" s="195"/>
      <c r="I43" s="196"/>
    </row>
    <row r="44" spans="1:9" ht="14.25">
      <c r="A44" s="325"/>
      <c r="B44" s="326"/>
      <c r="C44" s="327" t="s">
        <v>361</v>
      </c>
      <c r="D44" s="194"/>
      <c r="E44" s="195"/>
      <c r="F44" s="195"/>
      <c r="G44" s="195"/>
      <c r="H44" s="195"/>
      <c r="I44" s="196"/>
    </row>
    <row r="45" spans="1:9" ht="14.25">
      <c r="A45" s="325"/>
      <c r="B45" s="326"/>
      <c r="C45" s="327" t="s">
        <v>361</v>
      </c>
      <c r="D45" s="194"/>
      <c r="E45" s="195"/>
      <c r="F45" s="195"/>
      <c r="G45" s="195"/>
      <c r="H45" s="195"/>
      <c r="I45" s="196"/>
    </row>
    <row r="46" spans="1:9" ht="11.25" customHeight="1">
      <c r="A46" s="325"/>
      <c r="B46" s="326"/>
      <c r="C46" s="327" t="s">
        <v>542</v>
      </c>
      <c r="D46" s="194"/>
      <c r="E46" s="195"/>
      <c r="F46" s="195"/>
      <c r="G46" s="195"/>
      <c r="H46" s="195"/>
      <c r="I46" s="196"/>
    </row>
    <row r="47" spans="1:9" ht="25.5">
      <c r="A47" s="325"/>
      <c r="B47" s="326"/>
      <c r="C47" s="327" t="s">
        <v>363</v>
      </c>
      <c r="D47" s="194"/>
      <c r="E47" s="195">
        <v>53</v>
      </c>
      <c r="F47" s="195">
        <v>7.874</v>
      </c>
      <c r="G47" s="195">
        <v>50</v>
      </c>
      <c r="H47" s="195">
        <v>0</v>
      </c>
      <c r="I47" s="196">
        <v>0</v>
      </c>
    </row>
    <row r="48" spans="1:9" ht="14.25">
      <c r="A48" s="325"/>
      <c r="B48" s="326"/>
      <c r="C48" s="327" t="s">
        <v>543</v>
      </c>
      <c r="D48" s="194"/>
      <c r="E48" s="195">
        <v>40</v>
      </c>
      <c r="F48" s="195"/>
      <c r="G48" s="195">
        <v>40</v>
      </c>
      <c r="H48" s="195"/>
      <c r="I48" s="196"/>
    </row>
    <row r="49" spans="1:9" ht="14.25">
      <c r="A49" s="325"/>
      <c r="B49" s="326"/>
      <c r="C49" s="327" t="s">
        <v>544</v>
      </c>
      <c r="D49" s="194"/>
      <c r="E49" s="195">
        <v>8</v>
      </c>
      <c r="F49" s="195">
        <v>7.874</v>
      </c>
      <c r="G49" s="195"/>
      <c r="H49" s="195"/>
      <c r="I49" s="196"/>
    </row>
    <row r="50" spans="1:9" ht="13.5" customHeight="1">
      <c r="A50" s="325"/>
      <c r="B50" s="326"/>
      <c r="C50" s="327" t="s">
        <v>545</v>
      </c>
      <c r="D50" s="194"/>
      <c r="E50" s="195"/>
      <c r="F50" s="195"/>
      <c r="G50" s="195">
        <v>10</v>
      </c>
      <c r="H50" s="195"/>
      <c r="I50" s="196"/>
    </row>
    <row r="51" spans="1:9" ht="38.25">
      <c r="A51" s="325"/>
      <c r="B51" s="326"/>
      <c r="C51" s="327" t="s">
        <v>364</v>
      </c>
      <c r="D51" s="194"/>
      <c r="E51" s="195"/>
      <c r="F51" s="195"/>
      <c r="G51" s="195"/>
      <c r="H51" s="195"/>
      <c r="I51" s="196"/>
    </row>
    <row r="52" spans="1:9" ht="14.25">
      <c r="A52" s="325"/>
      <c r="B52" s="326"/>
      <c r="C52" s="327" t="s">
        <v>361</v>
      </c>
      <c r="D52" s="194"/>
      <c r="E52" s="195"/>
      <c r="F52" s="195"/>
      <c r="G52" s="195"/>
      <c r="H52" s="195"/>
      <c r="I52" s="196"/>
    </row>
    <row r="53" spans="1:9" ht="14.25">
      <c r="A53" s="325"/>
      <c r="B53" s="326"/>
      <c r="C53" s="327" t="s">
        <v>361</v>
      </c>
      <c r="D53" s="194"/>
      <c r="E53" s="195"/>
      <c r="F53" s="195"/>
      <c r="G53" s="195"/>
      <c r="H53" s="195"/>
      <c r="I53" s="196"/>
    </row>
    <row r="54" spans="1:9" ht="10.5" customHeight="1">
      <c r="A54" s="325"/>
      <c r="B54" s="326"/>
      <c r="C54" s="327" t="s">
        <v>542</v>
      </c>
      <c r="D54" s="194"/>
      <c r="E54" s="195"/>
      <c r="F54" s="195"/>
      <c r="G54" s="195"/>
      <c r="H54" s="195"/>
      <c r="I54" s="196"/>
    </row>
    <row r="55" spans="1:9" ht="25.5">
      <c r="A55" s="325"/>
      <c r="B55" s="192">
        <v>3</v>
      </c>
      <c r="C55" s="193" t="s">
        <v>369</v>
      </c>
      <c r="D55" s="194"/>
      <c r="E55" s="195"/>
      <c r="F55" s="195"/>
      <c r="G55" s="195"/>
      <c r="H55" s="195"/>
      <c r="I55" s="196"/>
    </row>
    <row r="56" spans="1:9" ht="14.25">
      <c r="A56" s="325"/>
      <c r="B56" s="326"/>
      <c r="C56" s="327" t="s">
        <v>360</v>
      </c>
      <c r="D56" s="194"/>
      <c r="E56" s="195"/>
      <c r="F56" s="195"/>
      <c r="G56" s="195"/>
      <c r="H56" s="195"/>
      <c r="I56" s="196"/>
    </row>
    <row r="57" spans="1:9" ht="14.25">
      <c r="A57" s="325"/>
      <c r="B57" s="326"/>
      <c r="C57" s="327" t="s">
        <v>361</v>
      </c>
      <c r="D57" s="194"/>
      <c r="E57" s="195"/>
      <c r="F57" s="195"/>
      <c r="G57" s="195"/>
      <c r="H57" s="195"/>
      <c r="I57" s="196"/>
    </row>
    <row r="58" spans="1:9" ht="14.25">
      <c r="A58" s="325"/>
      <c r="B58" s="326"/>
      <c r="C58" s="327" t="s">
        <v>361</v>
      </c>
      <c r="D58" s="194"/>
      <c r="E58" s="195"/>
      <c r="F58" s="195"/>
      <c r="G58" s="195"/>
      <c r="H58" s="195"/>
      <c r="I58" s="196"/>
    </row>
    <row r="59" spans="1:9" ht="12.75" customHeight="1">
      <c r="A59" s="325"/>
      <c r="B59" s="326"/>
      <c r="C59" s="327" t="s">
        <v>542</v>
      </c>
      <c r="D59" s="194"/>
      <c r="E59" s="195"/>
      <c r="F59" s="195"/>
      <c r="G59" s="195"/>
      <c r="H59" s="195"/>
      <c r="I59" s="196"/>
    </row>
    <row r="60" spans="1:9" ht="25.5">
      <c r="A60" s="325"/>
      <c r="B60" s="326"/>
      <c r="C60" s="327" t="s">
        <v>362</v>
      </c>
      <c r="D60" s="194"/>
      <c r="E60" s="195"/>
      <c r="F60" s="195"/>
      <c r="G60" s="195"/>
      <c r="H60" s="195"/>
      <c r="I60" s="196"/>
    </row>
    <row r="61" spans="1:9" ht="14.25">
      <c r="A61" s="325"/>
      <c r="B61" s="326"/>
      <c r="C61" s="327" t="s">
        <v>361</v>
      </c>
      <c r="D61" s="194"/>
      <c r="E61" s="195"/>
      <c r="F61" s="195"/>
      <c r="G61" s="195"/>
      <c r="H61" s="195"/>
      <c r="I61" s="196"/>
    </row>
    <row r="62" spans="1:9" ht="14.25">
      <c r="A62" s="325"/>
      <c r="B62" s="326"/>
      <c r="C62" s="327" t="s">
        <v>361</v>
      </c>
      <c r="D62" s="194"/>
      <c r="E62" s="195"/>
      <c r="F62" s="195"/>
      <c r="G62" s="195"/>
      <c r="H62" s="195"/>
      <c r="I62" s="196"/>
    </row>
    <row r="63" spans="1:9" ht="11.25" customHeight="1">
      <c r="A63" s="325"/>
      <c r="B63" s="326"/>
      <c r="C63" s="327" t="s">
        <v>542</v>
      </c>
      <c r="D63" s="194"/>
      <c r="E63" s="195"/>
      <c r="F63" s="195"/>
      <c r="G63" s="195"/>
      <c r="H63" s="195"/>
      <c r="I63" s="196"/>
    </row>
    <row r="64" spans="1:9" ht="25.5">
      <c r="A64" s="325"/>
      <c r="B64" s="326"/>
      <c r="C64" s="327" t="s">
        <v>363</v>
      </c>
      <c r="D64" s="194"/>
      <c r="E64" s="195"/>
      <c r="F64" s="195"/>
      <c r="G64" s="195"/>
      <c r="H64" s="195"/>
      <c r="I64" s="196"/>
    </row>
    <row r="65" spans="1:9" ht="14.25">
      <c r="A65" s="325"/>
      <c r="B65" s="326"/>
      <c r="C65" s="327" t="s">
        <v>361</v>
      </c>
      <c r="D65" s="194"/>
      <c r="E65" s="195"/>
      <c r="F65" s="195"/>
      <c r="G65" s="195"/>
      <c r="H65" s="195"/>
      <c r="I65" s="196"/>
    </row>
    <row r="66" spans="1:9" ht="14.25">
      <c r="A66" s="325"/>
      <c r="B66" s="326"/>
      <c r="C66" s="327" t="s">
        <v>361</v>
      </c>
      <c r="D66" s="194"/>
      <c r="E66" s="195"/>
      <c r="F66" s="195"/>
      <c r="G66" s="195"/>
      <c r="H66" s="195"/>
      <c r="I66" s="196"/>
    </row>
    <row r="67" spans="1:9" ht="11.25" customHeight="1">
      <c r="A67" s="325"/>
      <c r="B67" s="326"/>
      <c r="C67" s="327" t="s">
        <v>542</v>
      </c>
      <c r="D67" s="194"/>
      <c r="E67" s="195"/>
      <c r="F67" s="195"/>
      <c r="G67" s="195"/>
      <c r="H67" s="195"/>
      <c r="I67" s="196"/>
    </row>
    <row r="68" spans="1:9" ht="41.25" customHeight="1">
      <c r="A68" s="325"/>
      <c r="B68" s="326"/>
      <c r="C68" s="327" t="s">
        <v>364</v>
      </c>
      <c r="D68" s="194"/>
      <c r="E68" s="195"/>
      <c r="F68" s="195"/>
      <c r="G68" s="195"/>
      <c r="H68" s="195"/>
      <c r="I68" s="196"/>
    </row>
    <row r="69" spans="1:9" ht="14.25">
      <c r="A69" s="325"/>
      <c r="B69" s="326"/>
      <c r="C69" s="327" t="s">
        <v>361</v>
      </c>
      <c r="D69" s="194"/>
      <c r="E69" s="195"/>
      <c r="F69" s="195"/>
      <c r="G69" s="195"/>
      <c r="H69" s="195"/>
      <c r="I69" s="196"/>
    </row>
    <row r="70" spans="1:9" ht="14.25">
      <c r="A70" s="325"/>
      <c r="B70" s="326"/>
      <c r="C70" s="327" t="s">
        <v>361</v>
      </c>
      <c r="D70" s="194"/>
      <c r="E70" s="195"/>
      <c r="F70" s="195"/>
      <c r="G70" s="195"/>
      <c r="H70" s="195"/>
      <c r="I70" s="196"/>
    </row>
    <row r="71" spans="1:9" ht="11.25" customHeight="1">
      <c r="A71" s="325"/>
      <c r="B71" s="326"/>
      <c r="C71" s="327" t="s">
        <v>542</v>
      </c>
      <c r="D71" s="194"/>
      <c r="E71" s="195"/>
      <c r="F71" s="195"/>
      <c r="G71" s="195"/>
      <c r="H71" s="195"/>
      <c r="I71" s="196"/>
    </row>
    <row r="72" spans="1:9" ht="14.25">
      <c r="A72" s="325"/>
      <c r="B72" s="192">
        <v>4</v>
      </c>
      <c r="C72" s="193" t="s">
        <v>370</v>
      </c>
      <c r="D72" s="194"/>
      <c r="E72" s="195">
        <v>595.565</v>
      </c>
      <c r="F72" s="195">
        <v>239.508</v>
      </c>
      <c r="G72" s="195">
        <v>492</v>
      </c>
      <c r="H72" s="195">
        <v>0</v>
      </c>
      <c r="I72" s="196">
        <v>0</v>
      </c>
    </row>
    <row r="73" spans="1:9" ht="14.25">
      <c r="A73" s="325"/>
      <c r="B73" s="192"/>
      <c r="C73" s="193" t="s">
        <v>546</v>
      </c>
      <c r="D73" s="194"/>
      <c r="E73" s="195">
        <v>200</v>
      </c>
      <c r="F73" s="195">
        <v>219.026</v>
      </c>
      <c r="G73" s="195">
        <v>0</v>
      </c>
      <c r="H73" s="195">
        <v>0</v>
      </c>
      <c r="I73" s="196">
        <v>0</v>
      </c>
    </row>
    <row r="74" spans="1:9" ht="14.25">
      <c r="A74" s="325"/>
      <c r="B74" s="192"/>
      <c r="C74" s="193" t="s">
        <v>547</v>
      </c>
      <c r="D74" s="194"/>
      <c r="E74" s="195">
        <v>355</v>
      </c>
      <c r="F74" s="195">
        <v>0</v>
      </c>
      <c r="G74" s="195">
        <v>355</v>
      </c>
      <c r="H74" s="195"/>
      <c r="I74" s="196"/>
    </row>
    <row r="75" spans="1:9" ht="14.25">
      <c r="A75" s="325"/>
      <c r="B75" s="192"/>
      <c r="C75" s="193" t="s">
        <v>548</v>
      </c>
      <c r="D75" s="194"/>
      <c r="E75" s="195">
        <v>40.565</v>
      </c>
      <c r="F75" s="195">
        <v>20.482</v>
      </c>
      <c r="G75" s="195">
        <v>137</v>
      </c>
      <c r="H75" s="195"/>
      <c r="I75" s="196"/>
    </row>
    <row r="76" spans="1:9" ht="25.5" customHeight="1">
      <c r="A76" s="325"/>
      <c r="B76" s="201">
        <v>5</v>
      </c>
      <c r="C76" s="198" t="s">
        <v>374</v>
      </c>
      <c r="D76" s="199"/>
      <c r="E76" s="200"/>
      <c r="F76" s="200"/>
      <c r="G76" s="195"/>
      <c r="H76" s="195"/>
      <c r="I76" s="196"/>
    </row>
    <row r="77" spans="1:9" ht="14.25">
      <c r="A77" s="325"/>
      <c r="B77" s="326"/>
      <c r="C77" s="193" t="s">
        <v>375</v>
      </c>
      <c r="D77" s="194"/>
      <c r="E77" s="195"/>
      <c r="F77" s="195"/>
      <c r="G77" s="195"/>
      <c r="H77" s="195"/>
      <c r="I77" s="196"/>
    </row>
    <row r="78" spans="1:9" ht="14.25">
      <c r="A78" s="329"/>
      <c r="B78" s="330"/>
      <c r="C78" s="204" t="s">
        <v>376</v>
      </c>
      <c r="D78" s="205"/>
      <c r="E78" s="206"/>
      <c r="F78" s="206"/>
      <c r="G78" s="206"/>
      <c r="H78" s="206"/>
      <c r="I78" s="207"/>
    </row>
    <row r="80" spans="3:8" ht="33" customHeight="1">
      <c r="C80" s="372" t="s">
        <v>102</v>
      </c>
      <c r="D80" s="372"/>
      <c r="F80" s="420" t="s">
        <v>327</v>
      </c>
      <c r="G80" s="420"/>
      <c r="H80" s="420"/>
    </row>
    <row r="81" spans="6:8" ht="14.25">
      <c r="F81" s="421" t="s">
        <v>328</v>
      </c>
      <c r="G81" s="421"/>
      <c r="H81" s="421"/>
    </row>
  </sheetData>
  <sheetProtection selectLockedCells="1" selectUnlockedCells="1"/>
  <mergeCells count="15">
    <mergeCell ref="C80:D80"/>
    <mergeCell ref="F80:H80"/>
    <mergeCell ref="F81:H81"/>
    <mergeCell ref="A5:E5"/>
    <mergeCell ref="A7:H7"/>
    <mergeCell ref="A9:A10"/>
    <mergeCell ref="B9:B10"/>
    <mergeCell ref="C9:C10"/>
    <mergeCell ref="D9:D10"/>
    <mergeCell ref="E9:F9"/>
    <mergeCell ref="G9:I9"/>
    <mergeCell ref="A1:E1"/>
    <mergeCell ref="A2:E2"/>
    <mergeCell ref="A3:E3"/>
    <mergeCell ref="A4:E4"/>
  </mergeCells>
  <printOptions/>
  <pageMargins left="1.1618055555555555" right="0.4097222222222222" top="0.5097222222222222" bottom="0.25" header="0.5118055555555555" footer="0.1798611111111111"/>
  <pageSetup horizontalDpi="300" verticalDpi="300" orientation="portrait" paperSize="9" scale="60" r:id="rId1"/>
  <headerFooter alignWithMargins="0">
    <oddFooter>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M188"/>
  <sheetViews>
    <sheetView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J5" sqref="J5"/>
    </sheetView>
  </sheetViews>
  <sheetFormatPr defaultColWidth="9.140625" defaultRowHeight="12.75"/>
  <cols>
    <col min="1" max="1" width="4.7109375" style="55" customWidth="1"/>
    <col min="2" max="2" width="3.421875" style="55" customWidth="1"/>
    <col min="3" max="3" width="3.7109375" style="55" customWidth="1"/>
    <col min="4" max="4" width="4.57421875" style="55" customWidth="1"/>
    <col min="5" max="5" width="42.421875" style="56" customWidth="1"/>
    <col min="6" max="6" width="5.00390625" style="57" customWidth="1"/>
    <col min="7" max="8" width="10.28125" style="58" customWidth="1"/>
    <col min="9" max="9" width="11.57421875" style="58" customWidth="1"/>
    <col min="10" max="10" width="10.7109375" style="58" customWidth="1"/>
    <col min="11" max="11" width="7.28125" style="58" customWidth="1"/>
    <col min="12" max="240" width="9.140625" style="59" customWidth="1"/>
  </cols>
  <sheetData>
    <row r="1" spans="1:90" s="8" customFormat="1" ht="12.75" customHeight="1">
      <c r="A1" s="331" t="s">
        <v>0</v>
      </c>
      <c r="B1" s="331"/>
      <c r="C1" s="331"/>
      <c r="D1" s="331"/>
      <c r="E1" s="331"/>
      <c r="F1" s="10"/>
      <c r="G1" s="60"/>
      <c r="H1" s="60"/>
      <c r="I1" s="60"/>
      <c r="J1" s="61"/>
      <c r="K1" s="6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</row>
    <row r="2" spans="1:90" s="8" customFormat="1" ht="12.75">
      <c r="A2" s="331" t="s">
        <v>1</v>
      </c>
      <c r="B2" s="331"/>
      <c r="C2" s="331"/>
      <c r="D2" s="331"/>
      <c r="E2" s="331"/>
      <c r="F2" s="10"/>
      <c r="G2" s="60"/>
      <c r="H2" s="60"/>
      <c r="I2" s="60"/>
      <c r="J2" s="61"/>
      <c r="K2" s="6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s="8" customFormat="1" ht="12.75" customHeight="1">
      <c r="A3" s="331" t="s">
        <v>2</v>
      </c>
      <c r="B3" s="331"/>
      <c r="C3" s="331"/>
      <c r="D3" s="331"/>
      <c r="E3" s="331"/>
      <c r="F3" s="10"/>
      <c r="G3" s="60"/>
      <c r="H3" s="60"/>
      <c r="I3" s="60"/>
      <c r="J3" s="61"/>
      <c r="K3" s="6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90" s="8" customFormat="1" ht="12.75" customHeight="1">
      <c r="A4" s="331" t="s">
        <v>3</v>
      </c>
      <c r="B4" s="331"/>
      <c r="C4" s="331"/>
      <c r="D4" s="331"/>
      <c r="E4" s="331"/>
      <c r="F4" s="10"/>
      <c r="G4" s="60"/>
      <c r="H4" s="60"/>
      <c r="I4" s="60"/>
      <c r="J4" s="61"/>
      <c r="K4" s="6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90" s="8" customFormat="1" ht="12.75" customHeight="1">
      <c r="A5" s="331" t="s">
        <v>4</v>
      </c>
      <c r="B5" s="331"/>
      <c r="C5" s="331"/>
      <c r="D5" s="331"/>
      <c r="E5" s="331"/>
      <c r="F5" s="11"/>
      <c r="G5" s="61"/>
      <c r="H5" s="61"/>
      <c r="I5" s="61"/>
      <c r="J5" s="449" t="s">
        <v>104</v>
      </c>
      <c r="K5" s="6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</row>
    <row r="6" spans="1:11" ht="33" customHeight="1">
      <c r="A6" s="346" t="s">
        <v>105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12.75">
      <c r="A7" s="62"/>
      <c r="B7" s="62"/>
      <c r="C7" s="62"/>
      <c r="D7" s="62"/>
      <c r="E7" s="63"/>
      <c r="F7" s="64"/>
      <c r="K7" s="58" t="s">
        <v>7</v>
      </c>
    </row>
    <row r="8" spans="1:11" ht="36.75" customHeight="1">
      <c r="A8" s="347"/>
      <c r="B8" s="347"/>
      <c r="C8" s="347"/>
      <c r="D8" s="348" t="s">
        <v>8</v>
      </c>
      <c r="E8" s="348"/>
      <c r="F8" s="348" t="s">
        <v>9</v>
      </c>
      <c r="G8" s="349" t="s">
        <v>106</v>
      </c>
      <c r="H8" s="349"/>
      <c r="I8" s="349"/>
      <c r="J8" s="65" t="s">
        <v>107</v>
      </c>
      <c r="K8" s="66" t="s">
        <v>15</v>
      </c>
    </row>
    <row r="9" spans="1:11" ht="30" customHeight="1">
      <c r="A9" s="347"/>
      <c r="B9" s="347"/>
      <c r="C9" s="347"/>
      <c r="D9" s="348"/>
      <c r="E9" s="348"/>
      <c r="F9" s="348"/>
      <c r="G9" s="350" t="s">
        <v>108</v>
      </c>
      <c r="H9" s="350"/>
      <c r="I9" s="351" t="s">
        <v>109</v>
      </c>
      <c r="J9" s="350" t="s">
        <v>110</v>
      </c>
      <c r="K9" s="352" t="s">
        <v>111</v>
      </c>
    </row>
    <row r="10" spans="1:11" ht="48" customHeight="1">
      <c r="A10" s="347"/>
      <c r="B10" s="347"/>
      <c r="C10" s="347"/>
      <c r="D10" s="348"/>
      <c r="E10" s="348"/>
      <c r="F10" s="348"/>
      <c r="G10" s="67" t="s">
        <v>112</v>
      </c>
      <c r="H10" s="67" t="s">
        <v>113</v>
      </c>
      <c r="I10" s="351"/>
      <c r="J10" s="350"/>
      <c r="K10" s="352"/>
    </row>
    <row r="11" spans="1:11" ht="13.5" customHeight="1">
      <c r="A11" s="68">
        <v>0</v>
      </c>
      <c r="B11" s="353">
        <v>1</v>
      </c>
      <c r="C11" s="353"/>
      <c r="D11" s="354">
        <v>2</v>
      </c>
      <c r="E11" s="354"/>
      <c r="F11" s="70">
        <v>3</v>
      </c>
      <c r="G11" s="71">
        <v>4</v>
      </c>
      <c r="H11" s="71" t="s">
        <v>114</v>
      </c>
      <c r="I11" s="71">
        <v>5</v>
      </c>
      <c r="J11" s="71">
        <v>6</v>
      </c>
      <c r="K11" s="72">
        <v>7</v>
      </c>
    </row>
    <row r="12" spans="1:11" ht="16.5" customHeight="1">
      <c r="A12" s="73" t="s">
        <v>19</v>
      </c>
      <c r="B12" s="74"/>
      <c r="C12" s="74"/>
      <c r="D12" s="355" t="s">
        <v>115</v>
      </c>
      <c r="E12" s="355"/>
      <c r="F12" s="70">
        <v>1</v>
      </c>
      <c r="G12" s="76">
        <v>0</v>
      </c>
      <c r="H12" s="76">
        <v>3848.564</v>
      </c>
      <c r="I12" s="76">
        <v>3707.228</v>
      </c>
      <c r="J12" s="76">
        <v>3888.29</v>
      </c>
      <c r="K12" s="77">
        <f>J12/I12</f>
        <v>1.0488402655569067</v>
      </c>
    </row>
    <row r="13" spans="1:11" ht="27" customHeight="1">
      <c r="A13" s="356"/>
      <c r="B13" s="78">
        <v>1</v>
      </c>
      <c r="C13" s="74"/>
      <c r="D13" s="355" t="s">
        <v>116</v>
      </c>
      <c r="E13" s="355"/>
      <c r="F13" s="70">
        <v>2</v>
      </c>
      <c r="G13" s="76">
        <v>0</v>
      </c>
      <c r="H13" s="76">
        <v>3828.49</v>
      </c>
      <c r="I13" s="76">
        <f>I14+I19+I20+I23+I24+I25</f>
        <v>3698.3450000000003</v>
      </c>
      <c r="J13" s="76">
        <v>3881.29</v>
      </c>
      <c r="K13" s="77">
        <f>J13/I13</f>
        <v>1.0494667209251705</v>
      </c>
    </row>
    <row r="14" spans="1:11" ht="26.25" customHeight="1">
      <c r="A14" s="356"/>
      <c r="B14" s="357"/>
      <c r="C14" s="74" t="s">
        <v>22</v>
      </c>
      <c r="D14" s="355" t="s">
        <v>117</v>
      </c>
      <c r="E14" s="355"/>
      <c r="F14" s="70">
        <v>3</v>
      </c>
      <c r="G14" s="76">
        <v>0</v>
      </c>
      <c r="H14" s="76">
        <v>3445.294</v>
      </c>
      <c r="I14" s="76">
        <f>I15+I16+I17+I18</f>
        <v>3299.532</v>
      </c>
      <c r="J14" s="76">
        <v>3871.29</v>
      </c>
      <c r="K14" s="77">
        <f>J14/I14</f>
        <v>1.1732845749033498</v>
      </c>
    </row>
    <row r="15" spans="1:11" ht="14.25" customHeight="1">
      <c r="A15" s="356"/>
      <c r="B15" s="357"/>
      <c r="C15" s="74"/>
      <c r="D15" s="75" t="s">
        <v>118</v>
      </c>
      <c r="E15" s="75" t="s">
        <v>119</v>
      </c>
      <c r="F15" s="70">
        <v>4</v>
      </c>
      <c r="G15" s="76"/>
      <c r="H15" s="76"/>
      <c r="I15" s="76"/>
      <c r="J15" s="76"/>
      <c r="K15" s="77"/>
    </row>
    <row r="16" spans="1:11" ht="15.75" customHeight="1">
      <c r="A16" s="356"/>
      <c r="B16" s="357"/>
      <c r="C16" s="74"/>
      <c r="D16" s="75" t="s">
        <v>120</v>
      </c>
      <c r="E16" s="75" t="s">
        <v>121</v>
      </c>
      <c r="F16" s="70">
        <v>5</v>
      </c>
      <c r="G16" s="76">
        <v>0</v>
      </c>
      <c r="H16" s="76">
        <v>3445.294</v>
      </c>
      <c r="I16" s="76">
        <v>3299.532</v>
      </c>
      <c r="J16" s="76">
        <v>3871.29</v>
      </c>
      <c r="K16" s="77">
        <f>J16/I16</f>
        <v>1.1732845749033498</v>
      </c>
    </row>
    <row r="17" spans="1:11" ht="15.75" customHeight="1">
      <c r="A17" s="356"/>
      <c r="B17" s="357"/>
      <c r="C17" s="74"/>
      <c r="D17" s="75" t="s">
        <v>122</v>
      </c>
      <c r="E17" s="75" t="s">
        <v>123</v>
      </c>
      <c r="F17" s="70">
        <v>6</v>
      </c>
      <c r="G17" s="76">
        <v>0</v>
      </c>
      <c r="H17" s="76">
        <v>0</v>
      </c>
      <c r="I17" s="76">
        <v>0</v>
      </c>
      <c r="J17" s="76">
        <v>0</v>
      </c>
      <c r="K17" s="77">
        <v>0</v>
      </c>
    </row>
    <row r="18" spans="1:11" ht="15.75" customHeight="1">
      <c r="A18" s="356"/>
      <c r="B18" s="357"/>
      <c r="C18" s="74"/>
      <c r="D18" s="75" t="s">
        <v>124</v>
      </c>
      <c r="E18" s="75" t="s">
        <v>125</v>
      </c>
      <c r="F18" s="70">
        <v>7</v>
      </c>
      <c r="G18" s="76">
        <v>0</v>
      </c>
      <c r="H18" s="76">
        <v>0</v>
      </c>
      <c r="I18" s="76">
        <v>0</v>
      </c>
      <c r="J18" s="76">
        <v>0</v>
      </c>
      <c r="K18" s="77">
        <v>0</v>
      </c>
    </row>
    <row r="19" spans="1:11" ht="15.75" customHeight="1">
      <c r="A19" s="356"/>
      <c r="B19" s="357"/>
      <c r="C19" s="74" t="s">
        <v>24</v>
      </c>
      <c r="D19" s="355" t="s">
        <v>126</v>
      </c>
      <c r="E19" s="355"/>
      <c r="F19" s="70">
        <v>8</v>
      </c>
      <c r="G19" s="76">
        <v>0</v>
      </c>
      <c r="H19" s="76">
        <v>0</v>
      </c>
      <c r="I19" s="76">
        <v>0</v>
      </c>
      <c r="J19" s="76">
        <v>0</v>
      </c>
      <c r="K19" s="77">
        <v>0</v>
      </c>
    </row>
    <row r="20" spans="1:11" ht="28.5" customHeight="1">
      <c r="A20" s="356"/>
      <c r="B20" s="357"/>
      <c r="C20" s="74" t="s">
        <v>71</v>
      </c>
      <c r="D20" s="355" t="s">
        <v>127</v>
      </c>
      <c r="E20" s="355"/>
      <c r="F20" s="70">
        <v>9</v>
      </c>
      <c r="G20" s="76">
        <v>0</v>
      </c>
      <c r="H20" s="76">
        <v>0</v>
      </c>
      <c r="I20" s="76">
        <v>0</v>
      </c>
      <c r="J20" s="76">
        <v>0</v>
      </c>
      <c r="K20" s="77">
        <v>0</v>
      </c>
    </row>
    <row r="21" spans="1:11" ht="16.5" customHeight="1">
      <c r="A21" s="356"/>
      <c r="B21" s="357"/>
      <c r="C21" s="357"/>
      <c r="D21" s="79" t="s">
        <v>128</v>
      </c>
      <c r="E21" s="80" t="s">
        <v>23</v>
      </c>
      <c r="F21" s="70">
        <v>10</v>
      </c>
      <c r="G21" s="76">
        <v>0</v>
      </c>
      <c r="H21" s="76">
        <v>0</v>
      </c>
      <c r="I21" s="76">
        <v>0</v>
      </c>
      <c r="J21" s="76">
        <v>0</v>
      </c>
      <c r="K21" s="77">
        <v>0</v>
      </c>
    </row>
    <row r="22" spans="1:11" ht="14.25" customHeight="1">
      <c r="A22" s="356"/>
      <c r="B22" s="357"/>
      <c r="C22" s="357"/>
      <c r="D22" s="79" t="s">
        <v>129</v>
      </c>
      <c r="E22" s="80" t="s">
        <v>25</v>
      </c>
      <c r="F22" s="70">
        <v>11</v>
      </c>
      <c r="G22" s="76">
        <v>0</v>
      </c>
      <c r="H22" s="76">
        <v>0</v>
      </c>
      <c r="I22" s="76">
        <v>0</v>
      </c>
      <c r="J22" s="76">
        <v>0</v>
      </c>
      <c r="K22" s="77">
        <v>0</v>
      </c>
    </row>
    <row r="23" spans="1:11" ht="12.75" customHeight="1">
      <c r="A23" s="356"/>
      <c r="B23" s="357"/>
      <c r="C23" s="74" t="s">
        <v>81</v>
      </c>
      <c r="D23" s="355" t="s">
        <v>130</v>
      </c>
      <c r="E23" s="355"/>
      <c r="F23" s="70">
        <v>12</v>
      </c>
      <c r="G23" s="76">
        <v>0</v>
      </c>
      <c r="H23" s="76">
        <v>0</v>
      </c>
      <c r="I23" s="76">
        <v>0</v>
      </c>
      <c r="J23" s="76">
        <v>0</v>
      </c>
      <c r="K23" s="77">
        <v>0</v>
      </c>
    </row>
    <row r="24" spans="1:11" ht="25.5" customHeight="1">
      <c r="A24" s="356"/>
      <c r="B24" s="357"/>
      <c r="C24" s="74" t="s">
        <v>83</v>
      </c>
      <c r="D24" s="355" t="s">
        <v>131</v>
      </c>
      <c r="E24" s="355"/>
      <c r="F24" s="70">
        <v>13</v>
      </c>
      <c r="G24" s="76">
        <v>0</v>
      </c>
      <c r="H24" s="76">
        <v>0</v>
      </c>
      <c r="I24" s="76">
        <v>0</v>
      </c>
      <c r="J24" s="76">
        <v>0</v>
      </c>
      <c r="K24" s="77">
        <v>0</v>
      </c>
    </row>
    <row r="25" spans="1:11" ht="27" customHeight="1">
      <c r="A25" s="356"/>
      <c r="B25" s="74"/>
      <c r="C25" s="74" t="s">
        <v>132</v>
      </c>
      <c r="D25" s="355" t="s">
        <v>133</v>
      </c>
      <c r="E25" s="355"/>
      <c r="F25" s="70">
        <v>14</v>
      </c>
      <c r="G25" s="76">
        <v>0</v>
      </c>
      <c r="H25" s="76">
        <v>383.196</v>
      </c>
      <c r="I25" s="76">
        <f>I26+I27++I30+I31+I32</f>
        <v>398.81300000000005</v>
      </c>
      <c r="J25" s="76">
        <v>10</v>
      </c>
      <c r="K25" s="77">
        <f>J25/I25</f>
        <v>0.025074408306649983</v>
      </c>
    </row>
    <row r="26" spans="1:11" ht="15" customHeight="1">
      <c r="A26" s="356"/>
      <c r="B26" s="74"/>
      <c r="C26" s="74"/>
      <c r="D26" s="75" t="s">
        <v>134</v>
      </c>
      <c r="E26" s="75" t="s">
        <v>135</v>
      </c>
      <c r="F26" s="70">
        <v>15</v>
      </c>
      <c r="G26" s="76">
        <v>0</v>
      </c>
      <c r="H26" s="76">
        <v>383.196</v>
      </c>
      <c r="I26" s="76">
        <v>383.196</v>
      </c>
      <c r="J26" s="76">
        <v>10</v>
      </c>
      <c r="K26" s="77">
        <f>J26/I26</f>
        <v>0.026096305806949965</v>
      </c>
    </row>
    <row r="27" spans="1:11" ht="28.5" customHeight="1">
      <c r="A27" s="356"/>
      <c r="B27" s="74"/>
      <c r="C27" s="74"/>
      <c r="D27" s="75" t="s">
        <v>136</v>
      </c>
      <c r="E27" s="75" t="s">
        <v>137</v>
      </c>
      <c r="F27" s="70">
        <v>16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</row>
    <row r="28" spans="1:11" ht="14.25" customHeight="1">
      <c r="A28" s="356"/>
      <c r="B28" s="74"/>
      <c r="C28" s="74"/>
      <c r="D28" s="75"/>
      <c r="E28" s="81" t="s">
        <v>138</v>
      </c>
      <c r="F28" s="70">
        <v>17</v>
      </c>
      <c r="G28" s="76">
        <v>0</v>
      </c>
      <c r="H28" s="76">
        <v>0</v>
      </c>
      <c r="I28" s="76">
        <v>0</v>
      </c>
      <c r="J28" s="76">
        <v>0</v>
      </c>
      <c r="K28" s="77">
        <v>0</v>
      </c>
    </row>
    <row r="29" spans="1:11" ht="15" customHeight="1">
      <c r="A29" s="356"/>
      <c r="B29" s="74"/>
      <c r="C29" s="74"/>
      <c r="D29" s="75"/>
      <c r="E29" s="81" t="s">
        <v>139</v>
      </c>
      <c r="F29" s="70">
        <v>18</v>
      </c>
      <c r="G29" s="76">
        <v>0</v>
      </c>
      <c r="H29" s="76">
        <v>0</v>
      </c>
      <c r="I29" s="76">
        <v>0</v>
      </c>
      <c r="J29" s="76">
        <v>0</v>
      </c>
      <c r="K29" s="77">
        <v>0</v>
      </c>
    </row>
    <row r="30" spans="1:11" ht="14.25" customHeight="1">
      <c r="A30" s="356"/>
      <c r="B30" s="74"/>
      <c r="C30" s="74"/>
      <c r="D30" s="75" t="s">
        <v>140</v>
      </c>
      <c r="E30" s="75" t="s">
        <v>141</v>
      </c>
      <c r="F30" s="70">
        <v>19</v>
      </c>
      <c r="G30" s="76">
        <v>0</v>
      </c>
      <c r="H30" s="76">
        <v>0</v>
      </c>
      <c r="I30" s="76">
        <v>0</v>
      </c>
      <c r="J30" s="76">
        <v>0</v>
      </c>
      <c r="K30" s="77">
        <v>0</v>
      </c>
    </row>
    <row r="31" spans="1:11" ht="12" customHeight="1">
      <c r="A31" s="356"/>
      <c r="B31" s="74"/>
      <c r="C31" s="74"/>
      <c r="D31" s="75" t="s">
        <v>142</v>
      </c>
      <c r="E31" s="75" t="s">
        <v>143</v>
      </c>
      <c r="F31" s="70">
        <v>20</v>
      </c>
      <c r="G31" s="76">
        <v>0</v>
      </c>
      <c r="H31" s="76">
        <v>0</v>
      </c>
      <c r="I31" s="76">
        <v>0</v>
      </c>
      <c r="J31" s="76">
        <v>0</v>
      </c>
      <c r="K31" s="77">
        <v>0</v>
      </c>
    </row>
    <row r="32" spans="1:11" ht="12.75" customHeight="1">
      <c r="A32" s="356"/>
      <c r="B32" s="74"/>
      <c r="C32" s="74"/>
      <c r="D32" s="75" t="s">
        <v>144</v>
      </c>
      <c r="E32" s="75" t="s">
        <v>125</v>
      </c>
      <c r="F32" s="70">
        <v>21</v>
      </c>
      <c r="G32" s="76">
        <v>0</v>
      </c>
      <c r="H32" s="76">
        <v>0</v>
      </c>
      <c r="I32" s="76">
        <v>15.617</v>
      </c>
      <c r="J32" s="76">
        <v>0</v>
      </c>
      <c r="K32" s="77">
        <f>J32/I32</f>
        <v>0</v>
      </c>
    </row>
    <row r="33" spans="1:11" ht="27" customHeight="1">
      <c r="A33" s="356"/>
      <c r="B33" s="74">
        <v>2</v>
      </c>
      <c r="C33" s="74"/>
      <c r="D33" s="355" t="s">
        <v>145</v>
      </c>
      <c r="E33" s="355"/>
      <c r="F33" s="70">
        <v>22</v>
      </c>
      <c r="G33" s="76">
        <v>0</v>
      </c>
      <c r="H33" s="76">
        <v>20.074</v>
      </c>
      <c r="I33" s="76">
        <v>8.883</v>
      </c>
      <c r="J33" s="76">
        <v>7</v>
      </c>
      <c r="K33" s="77">
        <f>J33/I33</f>
        <v>0.7880220646178093</v>
      </c>
    </row>
    <row r="34" spans="1:11" ht="13.5" customHeight="1">
      <c r="A34" s="356"/>
      <c r="B34" s="357"/>
      <c r="C34" s="74" t="s">
        <v>22</v>
      </c>
      <c r="D34" s="358" t="s">
        <v>146</v>
      </c>
      <c r="E34" s="358"/>
      <c r="F34" s="70">
        <v>23</v>
      </c>
      <c r="G34" s="76">
        <v>0</v>
      </c>
      <c r="H34" s="76">
        <v>0</v>
      </c>
      <c r="I34" s="76">
        <v>0</v>
      </c>
      <c r="J34" s="76">
        <v>0</v>
      </c>
      <c r="K34" s="77">
        <v>0</v>
      </c>
    </row>
    <row r="35" spans="1:11" ht="17.25" customHeight="1">
      <c r="A35" s="356"/>
      <c r="B35" s="357"/>
      <c r="C35" s="74" t="s">
        <v>24</v>
      </c>
      <c r="D35" s="358" t="s">
        <v>147</v>
      </c>
      <c r="E35" s="358"/>
      <c r="F35" s="70">
        <v>24</v>
      </c>
      <c r="G35" s="76">
        <v>0</v>
      </c>
      <c r="H35" s="76">
        <v>0</v>
      </c>
      <c r="I35" s="76">
        <v>0</v>
      </c>
      <c r="J35" s="76">
        <v>0</v>
      </c>
      <c r="K35" s="77">
        <v>0</v>
      </c>
    </row>
    <row r="36" spans="1:11" ht="15.75" customHeight="1">
      <c r="A36" s="356"/>
      <c r="B36" s="357"/>
      <c r="C36" s="74" t="s">
        <v>71</v>
      </c>
      <c r="D36" s="358" t="s">
        <v>148</v>
      </c>
      <c r="E36" s="358"/>
      <c r="F36" s="70">
        <v>25</v>
      </c>
      <c r="G36" s="76">
        <v>0</v>
      </c>
      <c r="H36" s="76">
        <v>0</v>
      </c>
      <c r="I36" s="76">
        <v>0</v>
      </c>
      <c r="J36" s="76">
        <v>0</v>
      </c>
      <c r="K36" s="77">
        <v>0</v>
      </c>
    </row>
    <row r="37" spans="1:11" ht="12" customHeight="1">
      <c r="A37" s="356"/>
      <c r="B37" s="357"/>
      <c r="C37" s="74" t="s">
        <v>81</v>
      </c>
      <c r="D37" s="358" t="s">
        <v>149</v>
      </c>
      <c r="E37" s="358"/>
      <c r="F37" s="70">
        <v>26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</row>
    <row r="38" spans="1:11" ht="15" customHeight="1">
      <c r="A38" s="356"/>
      <c r="B38" s="357"/>
      <c r="C38" s="74" t="s">
        <v>83</v>
      </c>
      <c r="D38" s="358" t="s">
        <v>150</v>
      </c>
      <c r="E38" s="358"/>
      <c r="F38" s="70">
        <v>27</v>
      </c>
      <c r="G38" s="76">
        <v>0</v>
      </c>
      <c r="H38" s="76">
        <v>20.074</v>
      </c>
      <c r="I38" s="76">
        <v>8.883</v>
      </c>
      <c r="J38" s="76">
        <v>7</v>
      </c>
      <c r="K38" s="77">
        <f>J38/I38</f>
        <v>0.7880220646178093</v>
      </c>
    </row>
    <row r="39" spans="1:11" ht="15" customHeight="1">
      <c r="A39" s="356"/>
      <c r="B39" s="74">
        <v>3</v>
      </c>
      <c r="C39" s="74"/>
      <c r="D39" s="358" t="s">
        <v>27</v>
      </c>
      <c r="E39" s="358"/>
      <c r="F39" s="70">
        <v>28</v>
      </c>
      <c r="G39" s="76">
        <v>0</v>
      </c>
      <c r="H39" s="76">
        <v>0</v>
      </c>
      <c r="I39" s="76">
        <v>0</v>
      </c>
      <c r="J39" s="76">
        <v>0</v>
      </c>
      <c r="K39" s="77">
        <v>0</v>
      </c>
    </row>
    <row r="40" spans="1:11" ht="18" customHeight="1">
      <c r="A40" s="73" t="s">
        <v>28</v>
      </c>
      <c r="B40" s="358" t="s">
        <v>151</v>
      </c>
      <c r="C40" s="358"/>
      <c r="D40" s="358"/>
      <c r="E40" s="358"/>
      <c r="F40" s="70">
        <v>29</v>
      </c>
      <c r="G40" s="76">
        <v>0</v>
      </c>
      <c r="H40" s="76">
        <v>3389.604</v>
      </c>
      <c r="I40" s="76">
        <f>I41+I148+I156</f>
        <v>3220.007</v>
      </c>
      <c r="J40" s="76">
        <v>3647.147</v>
      </c>
      <c r="K40" s="77">
        <f aca="true" t="shared" si="0" ref="K40:K49">J40/I40</f>
        <v>1.1326518855393792</v>
      </c>
    </row>
    <row r="41" spans="1:11" ht="25.5" customHeight="1">
      <c r="A41" s="356"/>
      <c r="B41" s="74">
        <v>1</v>
      </c>
      <c r="C41" s="355" t="s">
        <v>152</v>
      </c>
      <c r="D41" s="355"/>
      <c r="E41" s="355"/>
      <c r="F41" s="70">
        <v>30</v>
      </c>
      <c r="G41" s="76">
        <v>0</v>
      </c>
      <c r="H41" s="76">
        <v>3389.604</v>
      </c>
      <c r="I41" s="76">
        <f>I42+I90+I97+I131</f>
        <v>3220.007</v>
      </c>
      <c r="J41" s="76">
        <v>3647.147</v>
      </c>
      <c r="K41" s="77">
        <f t="shared" si="0"/>
        <v>1.1326518855393792</v>
      </c>
    </row>
    <row r="42" spans="1:11" ht="26.25" customHeight="1">
      <c r="A42" s="356"/>
      <c r="B42" s="357"/>
      <c r="C42" s="355" t="s">
        <v>153</v>
      </c>
      <c r="D42" s="355"/>
      <c r="E42" s="355"/>
      <c r="F42" s="70">
        <v>31</v>
      </c>
      <c r="G42" s="76">
        <v>0</v>
      </c>
      <c r="H42" s="76">
        <v>543.087</v>
      </c>
      <c r="I42" s="76">
        <f>I43+I51+I57</f>
        <v>491.324</v>
      </c>
      <c r="J42" s="76">
        <v>598.991</v>
      </c>
      <c r="K42" s="77">
        <f t="shared" si="0"/>
        <v>1.2191364557807067</v>
      </c>
    </row>
    <row r="43" spans="1:11" ht="28.5" customHeight="1">
      <c r="A43" s="356"/>
      <c r="B43" s="357"/>
      <c r="C43" s="74" t="s">
        <v>154</v>
      </c>
      <c r="D43" s="355" t="s">
        <v>155</v>
      </c>
      <c r="E43" s="355"/>
      <c r="F43" s="70">
        <v>32</v>
      </c>
      <c r="G43" s="76">
        <v>0</v>
      </c>
      <c r="H43" s="76">
        <v>288.544</v>
      </c>
      <c r="I43" s="83">
        <f>I44+I45+I48+I49+I50</f>
        <v>288.46799999999996</v>
      </c>
      <c r="J43" s="76">
        <v>324.034</v>
      </c>
      <c r="K43" s="77">
        <f t="shared" si="0"/>
        <v>1.1232927049100767</v>
      </c>
    </row>
    <row r="44" spans="1:11" ht="16.5" customHeight="1">
      <c r="A44" s="356"/>
      <c r="B44" s="357"/>
      <c r="C44" s="74" t="s">
        <v>22</v>
      </c>
      <c r="D44" s="355" t="s">
        <v>156</v>
      </c>
      <c r="E44" s="355"/>
      <c r="F44" s="70">
        <v>33</v>
      </c>
      <c r="G44" s="76">
        <v>0</v>
      </c>
      <c r="H44" s="76">
        <v>68.191</v>
      </c>
      <c r="I44" s="83">
        <f>117.611-14.03</f>
        <v>103.581</v>
      </c>
      <c r="J44" s="76">
        <v>100.844</v>
      </c>
      <c r="K44" s="77">
        <f t="shared" si="0"/>
        <v>0.9735762350237978</v>
      </c>
    </row>
    <row r="45" spans="1:11" ht="16.5" customHeight="1">
      <c r="A45" s="356"/>
      <c r="B45" s="357"/>
      <c r="C45" s="74" t="s">
        <v>24</v>
      </c>
      <c r="D45" s="355" t="s">
        <v>157</v>
      </c>
      <c r="E45" s="355"/>
      <c r="F45" s="70">
        <v>34</v>
      </c>
      <c r="G45" s="76">
        <v>0</v>
      </c>
      <c r="H45" s="76">
        <v>121.553</v>
      </c>
      <c r="I45" s="83">
        <f>I46+I47</f>
        <v>118.393</v>
      </c>
      <c r="J45" s="76">
        <v>141.029</v>
      </c>
      <c r="K45" s="77">
        <f t="shared" si="0"/>
        <v>1.1911937361161555</v>
      </c>
    </row>
    <row r="46" spans="1:11" ht="15.75" customHeight="1">
      <c r="A46" s="356"/>
      <c r="B46" s="357"/>
      <c r="C46" s="74"/>
      <c r="D46" s="75" t="s">
        <v>158</v>
      </c>
      <c r="E46" s="75" t="s">
        <v>159</v>
      </c>
      <c r="F46" s="70">
        <v>35</v>
      </c>
      <c r="G46" s="76">
        <v>0</v>
      </c>
      <c r="H46" s="76">
        <v>4.203</v>
      </c>
      <c r="I46" s="83">
        <v>11.886</v>
      </c>
      <c r="J46" s="76">
        <v>5.885</v>
      </c>
      <c r="K46" s="77">
        <f t="shared" si="0"/>
        <v>0.4951203096079421</v>
      </c>
    </row>
    <row r="47" spans="1:11" ht="14.25" customHeight="1">
      <c r="A47" s="356"/>
      <c r="B47" s="357"/>
      <c r="C47" s="74"/>
      <c r="D47" s="75" t="s">
        <v>160</v>
      </c>
      <c r="E47" s="75" t="s">
        <v>161</v>
      </c>
      <c r="F47" s="70">
        <v>36</v>
      </c>
      <c r="G47" s="76">
        <v>0</v>
      </c>
      <c r="H47" s="76">
        <v>117.35</v>
      </c>
      <c r="I47" s="83">
        <v>106.507</v>
      </c>
      <c r="J47" s="76">
        <v>135.144</v>
      </c>
      <c r="K47" s="77">
        <f t="shared" si="0"/>
        <v>1.2688743462870984</v>
      </c>
    </row>
    <row r="48" spans="1:11" ht="24" customHeight="1">
      <c r="A48" s="356"/>
      <c r="B48" s="357"/>
      <c r="C48" s="74" t="s">
        <v>71</v>
      </c>
      <c r="D48" s="355" t="s">
        <v>162</v>
      </c>
      <c r="E48" s="355"/>
      <c r="F48" s="70">
        <v>37</v>
      </c>
      <c r="G48" s="76">
        <v>0</v>
      </c>
      <c r="H48" s="76">
        <v>77.477</v>
      </c>
      <c r="I48" s="83">
        <v>48.683</v>
      </c>
      <c r="J48" s="76">
        <v>62</v>
      </c>
      <c r="K48" s="77">
        <f t="shared" si="0"/>
        <v>1.2735451800423145</v>
      </c>
    </row>
    <row r="49" spans="1:11" ht="15" customHeight="1">
      <c r="A49" s="356"/>
      <c r="B49" s="357"/>
      <c r="C49" s="74" t="s">
        <v>81</v>
      </c>
      <c r="D49" s="355" t="s">
        <v>163</v>
      </c>
      <c r="E49" s="355"/>
      <c r="F49" s="70">
        <v>38</v>
      </c>
      <c r="G49" s="76">
        <v>0</v>
      </c>
      <c r="H49" s="76">
        <v>21.323</v>
      </c>
      <c r="I49" s="83">
        <v>17.811</v>
      </c>
      <c r="J49" s="76">
        <v>20.161</v>
      </c>
      <c r="K49" s="77">
        <f t="shared" si="0"/>
        <v>1.1319409353770142</v>
      </c>
    </row>
    <row r="50" spans="1:11" ht="14.25" customHeight="1">
      <c r="A50" s="356"/>
      <c r="B50" s="357"/>
      <c r="C50" s="74" t="s">
        <v>83</v>
      </c>
      <c r="D50" s="355" t="s">
        <v>164</v>
      </c>
      <c r="E50" s="355"/>
      <c r="F50" s="70">
        <v>39</v>
      </c>
      <c r="G50" s="76">
        <v>0</v>
      </c>
      <c r="H50" s="76">
        <v>0</v>
      </c>
      <c r="I50" s="83">
        <v>0</v>
      </c>
      <c r="J50" s="76">
        <v>0</v>
      </c>
      <c r="K50" s="77">
        <v>0</v>
      </c>
    </row>
    <row r="51" spans="1:11" ht="30.75" customHeight="1">
      <c r="A51" s="356"/>
      <c r="B51" s="357"/>
      <c r="C51" s="74" t="s">
        <v>165</v>
      </c>
      <c r="D51" s="358" t="s">
        <v>166</v>
      </c>
      <c r="E51" s="358"/>
      <c r="F51" s="70">
        <v>40</v>
      </c>
      <c r="G51" s="76">
        <v>0</v>
      </c>
      <c r="H51" s="76">
        <v>92.276</v>
      </c>
      <c r="I51" s="76">
        <f>I52+I53+I56</f>
        <v>77.812</v>
      </c>
      <c r="J51" s="76">
        <v>87.281</v>
      </c>
      <c r="K51" s="77">
        <f>J51/I51</f>
        <v>1.1216907417878992</v>
      </c>
    </row>
    <row r="52" spans="1:11" ht="18" customHeight="1">
      <c r="A52" s="356"/>
      <c r="B52" s="357"/>
      <c r="C52" s="74" t="s">
        <v>22</v>
      </c>
      <c r="D52" s="358" t="s">
        <v>167</v>
      </c>
      <c r="E52" s="358"/>
      <c r="F52" s="70">
        <v>41</v>
      </c>
      <c r="G52" s="76">
        <v>0</v>
      </c>
      <c r="H52" s="76">
        <v>40.717</v>
      </c>
      <c r="I52" s="76">
        <v>45.291</v>
      </c>
      <c r="J52" s="76">
        <v>45.29</v>
      </c>
      <c r="K52" s="77">
        <f>J52/I52</f>
        <v>0.9999779205581684</v>
      </c>
    </row>
    <row r="53" spans="1:11" ht="18.75" customHeight="1">
      <c r="A53" s="356"/>
      <c r="B53" s="357"/>
      <c r="C53" s="74" t="s">
        <v>168</v>
      </c>
      <c r="D53" s="358" t="s">
        <v>169</v>
      </c>
      <c r="E53" s="358"/>
      <c r="F53" s="70">
        <v>42</v>
      </c>
      <c r="G53" s="76">
        <v>0</v>
      </c>
      <c r="H53" s="76">
        <v>28.033</v>
      </c>
      <c r="I53" s="76">
        <f>I54+I55</f>
        <v>14.03</v>
      </c>
      <c r="J53" s="76">
        <v>21.5</v>
      </c>
      <c r="K53" s="77">
        <f>J53/I53</f>
        <v>1.5324305060584462</v>
      </c>
    </row>
    <row r="54" spans="1:11" ht="25.5" customHeight="1">
      <c r="A54" s="356"/>
      <c r="B54" s="357"/>
      <c r="C54" s="74"/>
      <c r="D54" s="82" t="s">
        <v>158</v>
      </c>
      <c r="E54" s="82" t="s">
        <v>170</v>
      </c>
      <c r="F54" s="70">
        <v>43</v>
      </c>
      <c r="G54" s="76">
        <v>0</v>
      </c>
      <c r="H54" s="76">
        <v>0</v>
      </c>
      <c r="I54" s="76">
        <v>0</v>
      </c>
      <c r="J54" s="76">
        <v>0</v>
      </c>
      <c r="K54" s="77">
        <v>0</v>
      </c>
    </row>
    <row r="55" spans="1:11" ht="14.25" customHeight="1">
      <c r="A55" s="356"/>
      <c r="B55" s="357"/>
      <c r="C55" s="74"/>
      <c r="D55" s="82" t="s">
        <v>160</v>
      </c>
      <c r="E55" s="82" t="s">
        <v>171</v>
      </c>
      <c r="F55" s="70">
        <v>44</v>
      </c>
      <c r="G55" s="76">
        <v>0</v>
      </c>
      <c r="H55" s="76">
        <v>28.033</v>
      </c>
      <c r="I55" s="76">
        <v>14.03</v>
      </c>
      <c r="J55" s="76">
        <v>21.5</v>
      </c>
      <c r="K55" s="77">
        <f aca="true" t="shared" si="1" ref="K55:K63">J55/I55</f>
        <v>1.5324305060584462</v>
      </c>
    </row>
    <row r="56" spans="1:11" ht="15" customHeight="1">
      <c r="A56" s="356"/>
      <c r="B56" s="357"/>
      <c r="C56" s="74" t="s">
        <v>71</v>
      </c>
      <c r="D56" s="358" t="s">
        <v>172</v>
      </c>
      <c r="E56" s="358"/>
      <c r="F56" s="70">
        <v>45</v>
      </c>
      <c r="G56" s="76">
        <v>0</v>
      </c>
      <c r="H56" s="76">
        <v>23.526</v>
      </c>
      <c r="I56" s="76">
        <v>18.491</v>
      </c>
      <c r="J56" s="76">
        <v>20.491</v>
      </c>
      <c r="K56" s="77">
        <f t="shared" si="1"/>
        <v>1.1081607268400844</v>
      </c>
    </row>
    <row r="57" spans="1:11" ht="42" customHeight="1">
      <c r="A57" s="356"/>
      <c r="B57" s="357"/>
      <c r="C57" s="74" t="s">
        <v>173</v>
      </c>
      <c r="D57" s="358" t="s">
        <v>174</v>
      </c>
      <c r="E57" s="358"/>
      <c r="F57" s="70">
        <v>46</v>
      </c>
      <c r="G57" s="76">
        <v>0</v>
      </c>
      <c r="H57" s="76">
        <v>162.267</v>
      </c>
      <c r="I57" s="76">
        <f>I58+I59+I61+I68+I73+I74+I78+I79+I80+I89</f>
        <v>125.04400000000004</v>
      </c>
      <c r="J57" s="76">
        <v>187.676</v>
      </c>
      <c r="K57" s="77">
        <f t="shared" si="1"/>
        <v>1.5008796903489965</v>
      </c>
    </row>
    <row r="58" spans="1:11" ht="14.25" customHeight="1">
      <c r="A58" s="356"/>
      <c r="B58" s="357"/>
      <c r="C58" s="74" t="s">
        <v>22</v>
      </c>
      <c r="D58" s="358" t="s">
        <v>175</v>
      </c>
      <c r="E58" s="358"/>
      <c r="F58" s="70">
        <v>47</v>
      </c>
      <c r="G58" s="76">
        <v>0</v>
      </c>
      <c r="H58" s="76">
        <v>86.859</v>
      </c>
      <c r="I58" s="76">
        <f>67.552-10.436</f>
        <v>57.11600000000001</v>
      </c>
      <c r="J58" s="76">
        <v>60.605</v>
      </c>
      <c r="K58" s="77">
        <f t="shared" si="1"/>
        <v>1.0610862105189438</v>
      </c>
    </row>
    <row r="59" spans="1:11" ht="25.5" customHeight="1">
      <c r="A59" s="356"/>
      <c r="B59" s="357"/>
      <c r="C59" s="74" t="s">
        <v>24</v>
      </c>
      <c r="D59" s="358" t="s">
        <v>176</v>
      </c>
      <c r="E59" s="358"/>
      <c r="F59" s="70">
        <v>48</v>
      </c>
      <c r="G59" s="76">
        <v>0</v>
      </c>
      <c r="H59" s="76">
        <v>7</v>
      </c>
      <c r="I59" s="76">
        <v>9</v>
      </c>
      <c r="J59" s="76">
        <v>24</v>
      </c>
      <c r="K59" s="77">
        <f t="shared" si="1"/>
        <v>2.6666666666666665</v>
      </c>
    </row>
    <row r="60" spans="1:11" ht="18" customHeight="1">
      <c r="A60" s="356"/>
      <c r="B60" s="357"/>
      <c r="C60" s="74"/>
      <c r="D60" s="84" t="s">
        <v>158</v>
      </c>
      <c r="E60" s="84" t="s">
        <v>177</v>
      </c>
      <c r="F60" s="70">
        <v>49</v>
      </c>
      <c r="G60" s="76">
        <v>0</v>
      </c>
      <c r="H60" s="76">
        <v>7</v>
      </c>
      <c r="I60" s="76">
        <v>9</v>
      </c>
      <c r="J60" s="76">
        <v>24</v>
      </c>
      <c r="K60" s="77">
        <f t="shared" si="1"/>
        <v>2.6666666666666665</v>
      </c>
    </row>
    <row r="61" spans="1:11" ht="28.5" customHeight="1">
      <c r="A61" s="356"/>
      <c r="B61" s="357"/>
      <c r="C61" s="74" t="s">
        <v>71</v>
      </c>
      <c r="D61" s="358" t="s">
        <v>178</v>
      </c>
      <c r="E61" s="358"/>
      <c r="F61" s="70">
        <v>50</v>
      </c>
      <c r="G61" s="76">
        <v>0</v>
      </c>
      <c r="H61" s="76">
        <v>25.596</v>
      </c>
      <c r="I61" s="76">
        <f>I62+I64</f>
        <v>24.976</v>
      </c>
      <c r="J61" s="76">
        <v>49.276</v>
      </c>
      <c r="K61" s="77">
        <f t="shared" si="1"/>
        <v>1.9729340166559899</v>
      </c>
    </row>
    <row r="62" spans="1:11" ht="15.75" customHeight="1">
      <c r="A62" s="356"/>
      <c r="B62" s="357"/>
      <c r="C62" s="74"/>
      <c r="D62" s="84" t="s">
        <v>179</v>
      </c>
      <c r="E62" s="84" t="s">
        <v>180</v>
      </c>
      <c r="F62" s="70">
        <v>51</v>
      </c>
      <c r="G62" s="76">
        <v>0</v>
      </c>
      <c r="H62" s="76">
        <v>25.596</v>
      </c>
      <c r="I62" s="76">
        <f>7.276+I63</f>
        <v>24.976</v>
      </c>
      <c r="J62" s="76">
        <v>49.276</v>
      </c>
      <c r="K62" s="77">
        <f t="shared" si="1"/>
        <v>1.9729340166559899</v>
      </c>
    </row>
    <row r="63" spans="1:11" ht="27.75" customHeight="1">
      <c r="A63" s="356"/>
      <c r="B63" s="357"/>
      <c r="C63" s="74"/>
      <c r="D63" s="84"/>
      <c r="E63" s="85" t="s">
        <v>181</v>
      </c>
      <c r="F63" s="70">
        <v>52</v>
      </c>
      <c r="G63" s="76">
        <v>0</v>
      </c>
      <c r="H63" s="76">
        <v>18</v>
      </c>
      <c r="I63" s="83">
        <v>17.7</v>
      </c>
      <c r="J63" s="76">
        <v>36.5</v>
      </c>
      <c r="K63" s="77">
        <f t="shared" si="1"/>
        <v>2.062146892655367</v>
      </c>
    </row>
    <row r="64" spans="1:11" ht="20.25" customHeight="1">
      <c r="A64" s="356"/>
      <c r="B64" s="357"/>
      <c r="C64" s="74"/>
      <c r="D64" s="84" t="s">
        <v>182</v>
      </c>
      <c r="E64" s="84" t="s">
        <v>183</v>
      </c>
      <c r="F64" s="70">
        <v>53</v>
      </c>
      <c r="G64" s="76">
        <v>0</v>
      </c>
      <c r="H64" s="76">
        <v>0</v>
      </c>
      <c r="I64" s="76">
        <v>0</v>
      </c>
      <c r="J64" s="76">
        <v>0</v>
      </c>
      <c r="K64" s="77">
        <v>0</v>
      </c>
    </row>
    <row r="65" spans="1:11" ht="38.25" customHeight="1">
      <c r="A65" s="356"/>
      <c r="B65" s="357"/>
      <c r="C65" s="74"/>
      <c r="D65" s="84"/>
      <c r="E65" s="85" t="s">
        <v>184</v>
      </c>
      <c r="F65" s="70">
        <v>54</v>
      </c>
      <c r="G65" s="76">
        <v>0</v>
      </c>
      <c r="H65" s="76">
        <v>0</v>
      </c>
      <c r="I65" s="76">
        <v>0</v>
      </c>
      <c r="J65" s="76">
        <v>0</v>
      </c>
      <c r="K65" s="77">
        <v>0</v>
      </c>
    </row>
    <row r="66" spans="1:11" ht="53.25" customHeight="1">
      <c r="A66" s="356"/>
      <c r="B66" s="357"/>
      <c r="C66" s="74"/>
      <c r="D66" s="84"/>
      <c r="E66" s="85" t="s">
        <v>185</v>
      </c>
      <c r="F66" s="70">
        <v>55</v>
      </c>
      <c r="G66" s="76">
        <v>0</v>
      </c>
      <c r="H66" s="76">
        <v>0</v>
      </c>
      <c r="I66" s="76">
        <v>0</v>
      </c>
      <c r="J66" s="76">
        <v>0</v>
      </c>
      <c r="K66" s="77">
        <v>0</v>
      </c>
    </row>
    <row r="67" spans="1:11" ht="13.5" customHeight="1">
      <c r="A67" s="356"/>
      <c r="B67" s="357"/>
      <c r="C67" s="74"/>
      <c r="D67" s="84"/>
      <c r="E67" s="85" t="s">
        <v>186</v>
      </c>
      <c r="F67" s="70">
        <v>56</v>
      </c>
      <c r="G67" s="76">
        <v>0</v>
      </c>
      <c r="H67" s="76">
        <v>0</v>
      </c>
      <c r="I67" s="76">
        <v>0</v>
      </c>
      <c r="J67" s="76">
        <v>0</v>
      </c>
      <c r="K67" s="77">
        <v>0</v>
      </c>
    </row>
    <row r="68" spans="1:11" ht="27" customHeight="1">
      <c r="A68" s="356"/>
      <c r="B68" s="357"/>
      <c r="C68" s="74" t="s">
        <v>81</v>
      </c>
      <c r="D68" s="355" t="s">
        <v>187</v>
      </c>
      <c r="E68" s="355"/>
      <c r="F68" s="70">
        <v>57</v>
      </c>
      <c r="G68" s="76">
        <v>0</v>
      </c>
      <c r="H68" s="76">
        <v>0</v>
      </c>
      <c r="I68" s="76">
        <v>0</v>
      </c>
      <c r="J68" s="76">
        <v>0</v>
      </c>
      <c r="K68" s="77">
        <v>0</v>
      </c>
    </row>
    <row r="69" spans="1:11" ht="15" customHeight="1">
      <c r="A69" s="356"/>
      <c r="B69" s="357"/>
      <c r="C69" s="74"/>
      <c r="D69" s="75" t="s">
        <v>188</v>
      </c>
      <c r="E69" s="86" t="s">
        <v>189</v>
      </c>
      <c r="F69" s="70">
        <v>58</v>
      </c>
      <c r="G69" s="76">
        <v>0</v>
      </c>
      <c r="H69" s="76">
        <v>0</v>
      </c>
      <c r="I69" s="76">
        <v>0</v>
      </c>
      <c r="J69" s="76">
        <v>0</v>
      </c>
      <c r="K69" s="77">
        <v>0</v>
      </c>
    </row>
    <row r="70" spans="1:11" ht="16.5" customHeight="1">
      <c r="A70" s="356"/>
      <c r="B70" s="357"/>
      <c r="C70" s="74"/>
      <c r="D70" s="75" t="s">
        <v>190</v>
      </c>
      <c r="E70" s="86" t="s">
        <v>191</v>
      </c>
      <c r="F70" s="70">
        <v>59</v>
      </c>
      <c r="G70" s="76">
        <v>0</v>
      </c>
      <c r="H70" s="76">
        <v>0</v>
      </c>
      <c r="I70" s="76">
        <v>0</v>
      </c>
      <c r="J70" s="76">
        <v>0</v>
      </c>
      <c r="K70" s="77">
        <v>0</v>
      </c>
    </row>
    <row r="71" spans="1:11" ht="27.75" customHeight="1">
      <c r="A71" s="356"/>
      <c r="B71" s="357"/>
      <c r="C71" s="74"/>
      <c r="D71" s="75" t="s">
        <v>192</v>
      </c>
      <c r="E71" s="86" t="s">
        <v>193</v>
      </c>
      <c r="F71" s="70">
        <v>60</v>
      </c>
      <c r="G71" s="76">
        <v>0</v>
      </c>
      <c r="H71" s="76">
        <v>0</v>
      </c>
      <c r="I71" s="76">
        <v>0</v>
      </c>
      <c r="J71" s="76">
        <v>0</v>
      </c>
      <c r="K71" s="77">
        <v>0</v>
      </c>
    </row>
    <row r="72" spans="1:11" ht="16.5" customHeight="1">
      <c r="A72" s="356"/>
      <c r="B72" s="357"/>
      <c r="C72" s="74"/>
      <c r="D72" s="75" t="s">
        <v>194</v>
      </c>
      <c r="E72" s="86" t="s">
        <v>195</v>
      </c>
      <c r="F72" s="70">
        <v>61</v>
      </c>
      <c r="G72" s="76">
        <v>0</v>
      </c>
      <c r="H72" s="76">
        <v>0</v>
      </c>
      <c r="I72" s="76">
        <v>0</v>
      </c>
      <c r="J72" s="76">
        <v>0</v>
      </c>
      <c r="K72" s="77">
        <v>0</v>
      </c>
    </row>
    <row r="73" spans="1:11" ht="14.25" customHeight="1">
      <c r="A73" s="356"/>
      <c r="B73" s="357"/>
      <c r="C73" s="74" t="s">
        <v>83</v>
      </c>
      <c r="D73" s="355" t="s">
        <v>196</v>
      </c>
      <c r="E73" s="355"/>
      <c r="F73" s="70">
        <v>62</v>
      </c>
      <c r="G73" s="76">
        <v>0</v>
      </c>
      <c r="H73" s="76">
        <v>0</v>
      </c>
      <c r="I73" s="76">
        <v>0</v>
      </c>
      <c r="J73" s="76">
        <v>0</v>
      </c>
      <c r="K73" s="77">
        <v>0</v>
      </c>
    </row>
    <row r="74" spans="1:11" ht="16.5" customHeight="1">
      <c r="A74" s="356"/>
      <c r="B74" s="357"/>
      <c r="C74" s="74" t="s">
        <v>132</v>
      </c>
      <c r="D74" s="355" t="s">
        <v>197</v>
      </c>
      <c r="E74" s="355"/>
      <c r="F74" s="70">
        <v>63</v>
      </c>
      <c r="G74" s="76">
        <v>0</v>
      </c>
      <c r="H74" s="76">
        <v>0</v>
      </c>
      <c r="I74" s="76">
        <v>0</v>
      </c>
      <c r="J74" s="76">
        <v>0</v>
      </c>
      <c r="K74" s="77">
        <v>0</v>
      </c>
    </row>
    <row r="75" spans="1:11" ht="15.75" customHeight="1">
      <c r="A75" s="356"/>
      <c r="B75" s="357"/>
      <c r="C75" s="74"/>
      <c r="D75" s="355" t="s">
        <v>198</v>
      </c>
      <c r="E75" s="355"/>
      <c r="F75" s="70">
        <v>64</v>
      </c>
      <c r="G75" s="76">
        <v>0</v>
      </c>
      <c r="H75" s="76">
        <v>0</v>
      </c>
      <c r="I75" s="76">
        <v>0</v>
      </c>
      <c r="J75" s="76">
        <v>0</v>
      </c>
      <c r="K75" s="77">
        <v>0</v>
      </c>
    </row>
    <row r="76" spans="1:11" ht="13.5" customHeight="1">
      <c r="A76" s="356"/>
      <c r="B76" s="357"/>
      <c r="C76" s="74"/>
      <c r="D76" s="359" t="s">
        <v>199</v>
      </c>
      <c r="E76" s="359"/>
      <c r="F76" s="70">
        <v>65</v>
      </c>
      <c r="G76" s="76">
        <v>0</v>
      </c>
      <c r="H76" s="76">
        <v>0</v>
      </c>
      <c r="I76" s="76">
        <v>0</v>
      </c>
      <c r="J76" s="76">
        <v>0</v>
      </c>
      <c r="K76" s="77">
        <v>0</v>
      </c>
    </row>
    <row r="77" spans="1:11" ht="12.75" customHeight="1">
      <c r="A77" s="356"/>
      <c r="B77" s="357"/>
      <c r="C77" s="74"/>
      <c r="D77" s="359" t="s">
        <v>200</v>
      </c>
      <c r="E77" s="359"/>
      <c r="F77" s="70">
        <v>66</v>
      </c>
      <c r="G77" s="76">
        <v>0</v>
      </c>
      <c r="H77" s="76">
        <v>0</v>
      </c>
      <c r="I77" s="76">
        <v>0</v>
      </c>
      <c r="J77" s="76">
        <v>0</v>
      </c>
      <c r="K77" s="77">
        <v>0</v>
      </c>
    </row>
    <row r="78" spans="1:11" ht="15.75" customHeight="1">
      <c r="A78" s="356"/>
      <c r="B78" s="357"/>
      <c r="C78" s="74" t="s">
        <v>201</v>
      </c>
      <c r="D78" s="355" t="s">
        <v>202</v>
      </c>
      <c r="E78" s="355"/>
      <c r="F78" s="70">
        <v>67</v>
      </c>
      <c r="G78" s="76">
        <v>0</v>
      </c>
      <c r="H78" s="76">
        <v>16.255</v>
      </c>
      <c r="I78" s="83">
        <v>17.704</v>
      </c>
      <c r="J78" s="76">
        <v>18.704</v>
      </c>
      <c r="K78" s="77">
        <f>J78/I78</f>
        <v>1.0564844103027564</v>
      </c>
    </row>
    <row r="79" spans="1:11" ht="14.25" customHeight="1">
      <c r="A79" s="356"/>
      <c r="B79" s="357"/>
      <c r="C79" s="74" t="s">
        <v>203</v>
      </c>
      <c r="D79" s="355" t="s">
        <v>204</v>
      </c>
      <c r="E79" s="355"/>
      <c r="F79" s="70">
        <v>68</v>
      </c>
      <c r="G79" s="76">
        <v>0</v>
      </c>
      <c r="H79" s="76">
        <v>4.636</v>
      </c>
      <c r="I79" s="83">
        <v>4.442</v>
      </c>
      <c r="J79" s="76">
        <v>5.441</v>
      </c>
      <c r="K79" s="77">
        <f>J79/I79</f>
        <v>1.224898694281855</v>
      </c>
    </row>
    <row r="80" spans="1:11" ht="26.25" customHeight="1">
      <c r="A80" s="356"/>
      <c r="B80" s="357"/>
      <c r="C80" s="74" t="s">
        <v>205</v>
      </c>
      <c r="D80" s="355" t="s">
        <v>206</v>
      </c>
      <c r="E80" s="355"/>
      <c r="F80" s="70">
        <v>69</v>
      </c>
      <c r="G80" s="76">
        <v>0</v>
      </c>
      <c r="H80" s="76">
        <v>15.971</v>
      </c>
      <c r="I80" s="83">
        <f>I81+I82+I83+I84+I86+I87+I88</f>
        <v>6.656000000000001</v>
      </c>
      <c r="J80" s="76">
        <v>23.7</v>
      </c>
      <c r="K80" s="77">
        <f>J80/I80</f>
        <v>3.560697115384615</v>
      </c>
    </row>
    <row r="81" spans="1:11" ht="15" customHeight="1">
      <c r="A81" s="356"/>
      <c r="B81" s="357"/>
      <c r="C81" s="74"/>
      <c r="D81" s="75" t="s">
        <v>207</v>
      </c>
      <c r="E81" s="75" t="s">
        <v>208</v>
      </c>
      <c r="F81" s="70">
        <v>70</v>
      </c>
      <c r="G81" s="76">
        <v>0</v>
      </c>
      <c r="H81" s="76">
        <v>1.2</v>
      </c>
      <c r="I81" s="83">
        <v>1.2</v>
      </c>
      <c r="J81" s="76">
        <v>1.2</v>
      </c>
      <c r="K81" s="77">
        <f>J81/I81</f>
        <v>1</v>
      </c>
    </row>
    <row r="82" spans="1:11" ht="27.75" customHeight="1">
      <c r="A82" s="356"/>
      <c r="B82" s="357"/>
      <c r="C82" s="74"/>
      <c r="D82" s="75" t="s">
        <v>209</v>
      </c>
      <c r="E82" s="75" t="s">
        <v>210</v>
      </c>
      <c r="F82" s="70">
        <v>71</v>
      </c>
      <c r="G82" s="76">
        <v>0</v>
      </c>
      <c r="H82" s="76">
        <v>8.771</v>
      </c>
      <c r="I82" s="83">
        <v>5.456</v>
      </c>
      <c r="J82" s="76">
        <v>8.5</v>
      </c>
      <c r="K82" s="77">
        <f>J82/I82</f>
        <v>1.5579178885630498</v>
      </c>
    </row>
    <row r="83" spans="1:11" ht="15.75" customHeight="1">
      <c r="A83" s="356"/>
      <c r="B83" s="357"/>
      <c r="C83" s="74"/>
      <c r="D83" s="75" t="s">
        <v>211</v>
      </c>
      <c r="E83" s="75" t="s">
        <v>212</v>
      </c>
      <c r="F83" s="70">
        <v>72</v>
      </c>
      <c r="G83" s="76">
        <v>0</v>
      </c>
      <c r="H83" s="76">
        <v>6</v>
      </c>
      <c r="I83" s="83">
        <v>0</v>
      </c>
      <c r="J83" s="76">
        <v>9</v>
      </c>
      <c r="K83" s="77">
        <v>0</v>
      </c>
    </row>
    <row r="84" spans="1:11" ht="27.75" customHeight="1">
      <c r="A84" s="356"/>
      <c r="B84" s="357"/>
      <c r="C84" s="74"/>
      <c r="D84" s="75" t="s">
        <v>213</v>
      </c>
      <c r="E84" s="75" t="s">
        <v>214</v>
      </c>
      <c r="F84" s="70">
        <v>73</v>
      </c>
      <c r="G84" s="76">
        <v>0</v>
      </c>
      <c r="H84" s="76">
        <v>0</v>
      </c>
      <c r="I84" s="83">
        <v>0</v>
      </c>
      <c r="J84" s="76">
        <v>5</v>
      </c>
      <c r="K84" s="77">
        <v>0</v>
      </c>
    </row>
    <row r="85" spans="1:11" ht="25.5">
      <c r="A85" s="356"/>
      <c r="B85" s="357"/>
      <c r="C85" s="74"/>
      <c r="D85" s="75"/>
      <c r="E85" s="75" t="s">
        <v>215</v>
      </c>
      <c r="F85" s="70">
        <v>74</v>
      </c>
      <c r="G85" s="76">
        <v>0</v>
      </c>
      <c r="H85" s="76">
        <v>0</v>
      </c>
      <c r="I85" s="83">
        <v>0</v>
      </c>
      <c r="J85" s="76">
        <v>5</v>
      </c>
      <c r="K85" s="77">
        <v>0</v>
      </c>
    </row>
    <row r="86" spans="1:11" ht="16.5" customHeight="1">
      <c r="A86" s="356"/>
      <c r="B86" s="357"/>
      <c r="C86" s="74"/>
      <c r="D86" s="75" t="s">
        <v>216</v>
      </c>
      <c r="E86" s="75" t="s">
        <v>217</v>
      </c>
      <c r="F86" s="70">
        <v>75</v>
      </c>
      <c r="G86" s="76">
        <v>0</v>
      </c>
      <c r="H86" s="76">
        <v>0</v>
      </c>
      <c r="I86" s="83">
        <v>0</v>
      </c>
      <c r="J86" s="76">
        <v>0</v>
      </c>
      <c r="K86" s="77">
        <v>0</v>
      </c>
    </row>
    <row r="87" spans="1:11" ht="39" customHeight="1">
      <c r="A87" s="356"/>
      <c r="B87" s="357"/>
      <c r="C87" s="74"/>
      <c r="D87" s="75" t="s">
        <v>218</v>
      </c>
      <c r="E87" s="75" t="s">
        <v>219</v>
      </c>
      <c r="F87" s="70">
        <v>76</v>
      </c>
      <c r="G87" s="76">
        <v>0</v>
      </c>
      <c r="H87" s="76">
        <v>0</v>
      </c>
      <c r="I87" s="83">
        <v>0</v>
      </c>
      <c r="J87" s="76">
        <v>0</v>
      </c>
      <c r="K87" s="77">
        <v>0</v>
      </c>
    </row>
    <row r="88" spans="1:11" ht="25.5">
      <c r="A88" s="356"/>
      <c r="B88" s="357"/>
      <c r="C88" s="74"/>
      <c r="D88" s="75" t="s">
        <v>220</v>
      </c>
      <c r="E88" s="75" t="s">
        <v>221</v>
      </c>
      <c r="F88" s="70">
        <v>77</v>
      </c>
      <c r="G88" s="76">
        <v>0</v>
      </c>
      <c r="H88" s="76">
        <v>0</v>
      </c>
      <c r="I88" s="83">
        <v>0</v>
      </c>
      <c r="J88" s="76">
        <v>0</v>
      </c>
      <c r="K88" s="77">
        <v>0</v>
      </c>
    </row>
    <row r="89" spans="1:11" ht="13.5" customHeight="1">
      <c r="A89" s="356"/>
      <c r="B89" s="357"/>
      <c r="C89" s="74" t="s">
        <v>222</v>
      </c>
      <c r="D89" s="355" t="s">
        <v>84</v>
      </c>
      <c r="E89" s="355"/>
      <c r="F89" s="70">
        <v>78</v>
      </c>
      <c r="G89" s="76">
        <v>0</v>
      </c>
      <c r="H89" s="76">
        <v>5.95</v>
      </c>
      <c r="I89" s="83">
        <v>5.15</v>
      </c>
      <c r="J89" s="76">
        <v>5.95</v>
      </c>
      <c r="K89" s="77">
        <f>J89/I89</f>
        <v>1.1553398058252426</v>
      </c>
    </row>
    <row r="90" spans="1:11" ht="30" customHeight="1">
      <c r="A90" s="356"/>
      <c r="B90" s="357"/>
      <c r="C90" s="358" t="s">
        <v>223</v>
      </c>
      <c r="D90" s="358"/>
      <c r="E90" s="358"/>
      <c r="F90" s="70">
        <v>79</v>
      </c>
      <c r="G90" s="76">
        <v>0</v>
      </c>
      <c r="H90" s="76">
        <v>124.157</v>
      </c>
      <c r="I90" s="76">
        <f>I91+I92+I93+I94+I95+I96</f>
        <v>42.65</v>
      </c>
      <c r="J90" s="76">
        <v>59.936</v>
      </c>
      <c r="K90" s="77">
        <f>J90/I90</f>
        <v>1.4052989449003517</v>
      </c>
    </row>
    <row r="91" spans="1:11" ht="24.75" customHeight="1">
      <c r="A91" s="356"/>
      <c r="B91" s="357"/>
      <c r="C91" s="74" t="s">
        <v>22</v>
      </c>
      <c r="D91" s="360" t="s">
        <v>224</v>
      </c>
      <c r="E91" s="360"/>
      <c r="F91" s="70">
        <v>80</v>
      </c>
      <c r="G91" s="76">
        <v>0</v>
      </c>
      <c r="H91" s="76">
        <v>0</v>
      </c>
      <c r="I91" s="76">
        <v>0</v>
      </c>
      <c r="J91" s="76">
        <v>0</v>
      </c>
      <c r="K91" s="77">
        <v>0</v>
      </c>
    </row>
    <row r="92" spans="1:11" ht="27" customHeight="1">
      <c r="A92" s="356"/>
      <c r="B92" s="357"/>
      <c r="C92" s="74" t="s">
        <v>24</v>
      </c>
      <c r="D92" s="361" t="s">
        <v>225</v>
      </c>
      <c r="E92" s="361"/>
      <c r="F92" s="70">
        <v>81</v>
      </c>
      <c r="G92" s="76">
        <v>0</v>
      </c>
      <c r="H92" s="76">
        <v>10.436</v>
      </c>
      <c r="I92" s="76">
        <v>10.436</v>
      </c>
      <c r="J92" s="76">
        <v>10.436</v>
      </c>
      <c r="K92" s="77">
        <f>J92/I92</f>
        <v>1</v>
      </c>
    </row>
    <row r="93" spans="1:11" ht="15" customHeight="1">
      <c r="A93" s="356"/>
      <c r="B93" s="357"/>
      <c r="C93" s="74" t="s">
        <v>71</v>
      </c>
      <c r="D93" s="361" t="s">
        <v>226</v>
      </c>
      <c r="E93" s="361"/>
      <c r="F93" s="70">
        <v>82</v>
      </c>
      <c r="G93" s="76">
        <v>0</v>
      </c>
      <c r="H93" s="76">
        <v>0</v>
      </c>
      <c r="I93" s="76">
        <v>0</v>
      </c>
      <c r="J93" s="76">
        <v>0</v>
      </c>
      <c r="K93" s="77">
        <v>0</v>
      </c>
    </row>
    <row r="94" spans="1:11" ht="15" customHeight="1">
      <c r="A94" s="356"/>
      <c r="B94" s="357"/>
      <c r="C94" s="74" t="s">
        <v>81</v>
      </c>
      <c r="D94" s="361" t="s">
        <v>227</v>
      </c>
      <c r="E94" s="361"/>
      <c r="F94" s="70">
        <v>83</v>
      </c>
      <c r="G94" s="76">
        <v>0</v>
      </c>
      <c r="H94" s="76">
        <v>0.5</v>
      </c>
      <c r="I94" s="76">
        <v>0</v>
      </c>
      <c r="J94" s="76">
        <v>1</v>
      </c>
      <c r="K94" s="77">
        <v>0</v>
      </c>
    </row>
    <row r="95" spans="1:11" ht="15" customHeight="1">
      <c r="A95" s="356"/>
      <c r="B95" s="357"/>
      <c r="C95" s="74" t="s">
        <v>83</v>
      </c>
      <c r="D95" s="361" t="s">
        <v>228</v>
      </c>
      <c r="E95" s="361"/>
      <c r="F95" s="70">
        <v>84</v>
      </c>
      <c r="G95" s="76">
        <v>0</v>
      </c>
      <c r="H95" s="76">
        <v>0</v>
      </c>
      <c r="I95" s="76">
        <v>0</v>
      </c>
      <c r="J95" s="76">
        <v>0</v>
      </c>
      <c r="K95" s="77">
        <v>0</v>
      </c>
    </row>
    <row r="96" spans="1:11" ht="15" customHeight="1">
      <c r="A96" s="356"/>
      <c r="B96" s="357"/>
      <c r="C96" s="74" t="s">
        <v>132</v>
      </c>
      <c r="D96" s="361" t="s">
        <v>229</v>
      </c>
      <c r="E96" s="361"/>
      <c r="F96" s="70">
        <v>85</v>
      </c>
      <c r="G96" s="76">
        <v>0</v>
      </c>
      <c r="H96" s="76">
        <v>113.221</v>
      </c>
      <c r="I96" s="76">
        <v>32.214</v>
      </c>
      <c r="J96" s="76">
        <v>45.5</v>
      </c>
      <c r="K96" s="77">
        <f>J96/I96</f>
        <v>1.4124293785310735</v>
      </c>
    </row>
    <row r="97" spans="1:11" ht="28.5" customHeight="1">
      <c r="A97" s="356"/>
      <c r="B97" s="357"/>
      <c r="C97" s="358" t="s">
        <v>230</v>
      </c>
      <c r="D97" s="358"/>
      <c r="E97" s="358"/>
      <c r="F97" s="70">
        <v>86</v>
      </c>
      <c r="G97" s="76">
        <v>0</v>
      </c>
      <c r="H97" s="76">
        <v>2564.502</v>
      </c>
      <c r="I97" s="76">
        <v>2538.39</v>
      </c>
      <c r="J97" s="76">
        <v>2884.23</v>
      </c>
      <c r="K97" s="77">
        <f>J97/I97</f>
        <v>1.1362438395991161</v>
      </c>
    </row>
    <row r="98" spans="1:11" ht="12.75" customHeight="1">
      <c r="A98" s="356"/>
      <c r="B98" s="357"/>
      <c r="C98" s="74" t="s">
        <v>37</v>
      </c>
      <c r="D98" s="358" t="s">
        <v>231</v>
      </c>
      <c r="E98" s="358"/>
      <c r="F98" s="70">
        <v>87</v>
      </c>
      <c r="G98" s="76">
        <v>0</v>
      </c>
      <c r="H98" s="83">
        <f>H99+H103</f>
        <v>1946.96</v>
      </c>
      <c r="I98" s="83">
        <f>I99+I103</f>
        <v>1927.1689999999999</v>
      </c>
      <c r="J98" s="83">
        <f>J99+J103</f>
        <v>2219.799</v>
      </c>
      <c r="K98" s="77">
        <f>J98/I98</f>
        <v>1.1518444931399374</v>
      </c>
    </row>
    <row r="99" spans="1:11" ht="24.75" customHeight="1">
      <c r="A99" s="356"/>
      <c r="B99" s="357"/>
      <c r="C99" s="74" t="s">
        <v>39</v>
      </c>
      <c r="D99" s="355" t="s">
        <v>232</v>
      </c>
      <c r="E99" s="355"/>
      <c r="F99" s="70">
        <v>88</v>
      </c>
      <c r="G99" s="76">
        <v>0</v>
      </c>
      <c r="H99" s="83">
        <f>H100+H101+H102</f>
        <v>1749.047</v>
      </c>
      <c r="I99" s="83">
        <f>I100+I101+I102</f>
        <v>1743.562</v>
      </c>
      <c r="J99" s="76">
        <v>1912.092</v>
      </c>
      <c r="K99" s="77">
        <f>J99/I99</f>
        <v>1.0966584497712155</v>
      </c>
    </row>
    <row r="100" spans="1:11" ht="15" customHeight="1">
      <c r="A100" s="356"/>
      <c r="B100" s="357"/>
      <c r="C100" s="357"/>
      <c r="D100" s="355" t="s">
        <v>233</v>
      </c>
      <c r="E100" s="355"/>
      <c r="F100" s="70">
        <v>89</v>
      </c>
      <c r="G100" s="76">
        <v>0</v>
      </c>
      <c r="H100" s="76">
        <v>1749.047</v>
      </c>
      <c r="I100" s="76">
        <v>1743.562</v>
      </c>
      <c r="J100" s="76">
        <v>1912.092</v>
      </c>
      <c r="K100" s="77">
        <f>J100/I100</f>
        <v>1.0966584497712155</v>
      </c>
    </row>
    <row r="101" spans="1:11" ht="25.5" customHeight="1">
      <c r="A101" s="356"/>
      <c r="B101" s="357"/>
      <c r="C101" s="357"/>
      <c r="D101" s="355" t="s">
        <v>234</v>
      </c>
      <c r="E101" s="355"/>
      <c r="F101" s="70">
        <v>90</v>
      </c>
      <c r="G101" s="76">
        <v>0</v>
      </c>
      <c r="H101" s="76">
        <v>0</v>
      </c>
      <c r="I101" s="76">
        <v>0</v>
      </c>
      <c r="J101" s="76">
        <v>0</v>
      </c>
      <c r="K101" s="77">
        <v>0</v>
      </c>
    </row>
    <row r="102" spans="1:11" ht="12.75" customHeight="1">
      <c r="A102" s="356"/>
      <c r="B102" s="357"/>
      <c r="C102" s="357"/>
      <c r="D102" s="355" t="s">
        <v>235</v>
      </c>
      <c r="E102" s="355"/>
      <c r="F102" s="70">
        <v>91</v>
      </c>
      <c r="G102" s="76">
        <v>0</v>
      </c>
      <c r="H102" s="76">
        <v>0</v>
      </c>
      <c r="I102" s="76">
        <v>0</v>
      </c>
      <c r="J102" s="76">
        <v>0</v>
      </c>
      <c r="K102" s="77">
        <v>0</v>
      </c>
    </row>
    <row r="103" spans="1:11" ht="26.25" customHeight="1">
      <c r="A103" s="356"/>
      <c r="B103" s="357"/>
      <c r="C103" s="74" t="s">
        <v>41</v>
      </c>
      <c r="D103" s="355" t="s">
        <v>236</v>
      </c>
      <c r="E103" s="355"/>
      <c r="F103" s="70">
        <v>92</v>
      </c>
      <c r="G103" s="76">
        <v>0</v>
      </c>
      <c r="H103" s="76">
        <v>197.913</v>
      </c>
      <c r="I103" s="76">
        <v>183.607</v>
      </c>
      <c r="J103" s="76">
        <v>307.707</v>
      </c>
      <c r="K103" s="77">
        <f>J103/I103</f>
        <v>1.6759001563121232</v>
      </c>
    </row>
    <row r="104" spans="1:11" ht="39.75" customHeight="1">
      <c r="A104" s="356"/>
      <c r="B104" s="357"/>
      <c r="C104" s="74"/>
      <c r="D104" s="355" t="s">
        <v>237</v>
      </c>
      <c r="E104" s="355"/>
      <c r="F104" s="70">
        <v>93</v>
      </c>
      <c r="G104" s="76">
        <v>0</v>
      </c>
      <c r="H104" s="76">
        <v>0</v>
      </c>
      <c r="I104" s="76">
        <v>0</v>
      </c>
      <c r="J104" s="76">
        <v>0</v>
      </c>
      <c r="K104" s="77">
        <v>0</v>
      </c>
    </row>
    <row r="105" spans="1:11" ht="26.25" customHeight="1">
      <c r="A105" s="356"/>
      <c r="B105" s="357"/>
      <c r="C105" s="74"/>
      <c r="D105" s="75"/>
      <c r="E105" s="75" t="s">
        <v>238</v>
      </c>
      <c r="F105" s="70">
        <v>94</v>
      </c>
      <c r="G105" s="76">
        <v>0</v>
      </c>
      <c r="H105" s="76">
        <v>0</v>
      </c>
      <c r="I105" s="76">
        <v>0</v>
      </c>
      <c r="J105" s="76">
        <v>0</v>
      </c>
      <c r="K105" s="77">
        <v>0</v>
      </c>
    </row>
    <row r="106" spans="1:11" ht="39.75" customHeight="1">
      <c r="A106" s="356"/>
      <c r="B106" s="357"/>
      <c r="C106" s="74"/>
      <c r="D106" s="75"/>
      <c r="E106" s="75" t="s">
        <v>239</v>
      </c>
      <c r="F106" s="70">
        <v>95</v>
      </c>
      <c r="G106" s="76">
        <v>0</v>
      </c>
      <c r="H106" s="76">
        <v>0</v>
      </c>
      <c r="I106" s="76">
        <v>0</v>
      </c>
      <c r="J106" s="76">
        <v>0</v>
      </c>
      <c r="K106" s="77">
        <v>0</v>
      </c>
    </row>
    <row r="107" spans="1:11" ht="13.5" customHeight="1">
      <c r="A107" s="356"/>
      <c r="B107" s="357"/>
      <c r="C107" s="74"/>
      <c r="D107" s="355" t="s">
        <v>240</v>
      </c>
      <c r="E107" s="355"/>
      <c r="F107" s="70">
        <v>96</v>
      </c>
      <c r="G107" s="76">
        <v>0</v>
      </c>
      <c r="H107" s="76">
        <v>190.353</v>
      </c>
      <c r="I107" s="83">
        <v>183.607</v>
      </c>
      <c r="J107" s="76">
        <v>285.707</v>
      </c>
      <c r="K107" s="77">
        <f>J107/I107</f>
        <v>1.5560790165952278</v>
      </c>
    </row>
    <row r="108" spans="1:11" ht="12" customHeight="1">
      <c r="A108" s="356"/>
      <c r="B108" s="357"/>
      <c r="C108" s="74"/>
      <c r="D108" s="355" t="s">
        <v>241</v>
      </c>
      <c r="E108" s="355"/>
      <c r="F108" s="70">
        <v>97</v>
      </c>
      <c r="G108" s="76">
        <v>0</v>
      </c>
      <c r="H108" s="76">
        <v>0</v>
      </c>
      <c r="I108" s="76">
        <v>0</v>
      </c>
      <c r="J108" s="76">
        <v>0</v>
      </c>
      <c r="K108" s="77">
        <v>0</v>
      </c>
    </row>
    <row r="109" spans="1:11" ht="27" customHeight="1">
      <c r="A109" s="356"/>
      <c r="B109" s="357"/>
      <c r="C109" s="74"/>
      <c r="D109" s="355" t="s">
        <v>242</v>
      </c>
      <c r="E109" s="355"/>
      <c r="F109" s="70">
        <v>98</v>
      </c>
      <c r="G109" s="76">
        <v>0</v>
      </c>
      <c r="H109" s="76">
        <v>0</v>
      </c>
      <c r="I109" s="76">
        <v>0</v>
      </c>
      <c r="J109" s="76">
        <v>0</v>
      </c>
      <c r="K109" s="77">
        <v>0</v>
      </c>
    </row>
    <row r="110" spans="1:11" ht="12" customHeight="1">
      <c r="A110" s="356"/>
      <c r="B110" s="357"/>
      <c r="C110" s="74"/>
      <c r="D110" s="355" t="s">
        <v>243</v>
      </c>
      <c r="E110" s="355"/>
      <c r="F110" s="70">
        <v>99</v>
      </c>
      <c r="G110" s="76">
        <v>0</v>
      </c>
      <c r="H110" s="76">
        <v>7.56</v>
      </c>
      <c r="I110" s="76">
        <v>0</v>
      </c>
      <c r="J110" s="76">
        <v>22</v>
      </c>
      <c r="K110" s="77">
        <v>0</v>
      </c>
    </row>
    <row r="111" spans="1:11" ht="25.5" customHeight="1">
      <c r="A111" s="356"/>
      <c r="B111" s="357"/>
      <c r="C111" s="74" t="s">
        <v>43</v>
      </c>
      <c r="D111" s="355" t="s">
        <v>244</v>
      </c>
      <c r="E111" s="355"/>
      <c r="F111" s="70">
        <v>100</v>
      </c>
      <c r="G111" s="76">
        <v>0</v>
      </c>
      <c r="H111" s="76">
        <v>0</v>
      </c>
      <c r="I111" s="76">
        <f>I112+I113+I114</f>
        <v>0</v>
      </c>
      <c r="J111" s="76">
        <v>0</v>
      </c>
      <c r="K111" s="77">
        <v>0</v>
      </c>
    </row>
    <row r="112" spans="1:11" ht="27" customHeight="1">
      <c r="A112" s="356"/>
      <c r="B112" s="357"/>
      <c r="C112" s="74"/>
      <c r="D112" s="355" t="s">
        <v>245</v>
      </c>
      <c r="E112" s="355"/>
      <c r="F112" s="70">
        <v>101</v>
      </c>
      <c r="G112" s="76">
        <v>0</v>
      </c>
      <c r="H112" s="76">
        <v>0</v>
      </c>
      <c r="I112" s="76">
        <v>0</v>
      </c>
      <c r="J112" s="76">
        <v>0</v>
      </c>
      <c r="K112" s="77">
        <v>0</v>
      </c>
    </row>
    <row r="113" spans="1:11" ht="24.75" customHeight="1">
      <c r="A113" s="356"/>
      <c r="B113" s="357"/>
      <c r="C113" s="74"/>
      <c r="D113" s="355" t="s">
        <v>246</v>
      </c>
      <c r="E113" s="355"/>
      <c r="F113" s="70">
        <v>102</v>
      </c>
      <c r="G113" s="76">
        <v>0</v>
      </c>
      <c r="H113" s="76">
        <v>0</v>
      </c>
      <c r="I113" s="76">
        <v>0</v>
      </c>
      <c r="J113" s="76">
        <v>0</v>
      </c>
      <c r="K113" s="77">
        <v>0</v>
      </c>
    </row>
    <row r="114" spans="1:11" ht="38.25" customHeight="1">
      <c r="A114" s="356"/>
      <c r="B114" s="357"/>
      <c r="C114" s="74"/>
      <c r="D114" s="355" t="s">
        <v>247</v>
      </c>
      <c r="E114" s="355"/>
      <c r="F114" s="70">
        <v>103</v>
      </c>
      <c r="G114" s="76">
        <v>0</v>
      </c>
      <c r="H114" s="76">
        <v>0</v>
      </c>
      <c r="I114" s="76">
        <v>0</v>
      </c>
      <c r="J114" s="76">
        <v>0</v>
      </c>
      <c r="K114" s="77">
        <v>0</v>
      </c>
    </row>
    <row r="115" spans="1:11" ht="50.25" customHeight="1">
      <c r="A115" s="356"/>
      <c r="B115" s="357"/>
      <c r="C115" s="74" t="s">
        <v>46</v>
      </c>
      <c r="D115" s="355" t="s">
        <v>248</v>
      </c>
      <c r="E115" s="355"/>
      <c r="F115" s="70">
        <v>104</v>
      </c>
      <c r="G115" s="76">
        <v>0</v>
      </c>
      <c r="H115" s="76">
        <v>82</v>
      </c>
      <c r="I115" s="83">
        <f>I116+I119+I122+I123</f>
        <v>80.946</v>
      </c>
      <c r="J115" s="76">
        <v>99.96</v>
      </c>
      <c r="K115" s="77">
        <f>J115/I115</f>
        <v>1.2348973389667186</v>
      </c>
    </row>
    <row r="116" spans="1:11" ht="13.5" customHeight="1">
      <c r="A116" s="356"/>
      <c r="B116" s="357"/>
      <c r="C116" s="357"/>
      <c r="D116" s="355" t="s">
        <v>249</v>
      </c>
      <c r="E116" s="355"/>
      <c r="F116" s="70">
        <v>105</v>
      </c>
      <c r="G116" s="76">
        <v>0</v>
      </c>
      <c r="H116" s="76">
        <v>0</v>
      </c>
      <c r="I116" s="76">
        <v>0</v>
      </c>
      <c r="J116" s="76">
        <v>0</v>
      </c>
      <c r="K116" s="77">
        <v>0</v>
      </c>
    </row>
    <row r="117" spans="1:11" ht="13.5" customHeight="1">
      <c r="A117" s="356"/>
      <c r="B117" s="357"/>
      <c r="C117" s="357"/>
      <c r="D117" s="75"/>
      <c r="E117" s="87" t="s">
        <v>250</v>
      </c>
      <c r="F117" s="70">
        <v>106</v>
      </c>
      <c r="G117" s="76">
        <v>0</v>
      </c>
      <c r="H117" s="76">
        <v>0</v>
      </c>
      <c r="I117" s="76">
        <v>0</v>
      </c>
      <c r="J117" s="76">
        <v>0</v>
      </c>
      <c r="K117" s="77">
        <v>0</v>
      </c>
    </row>
    <row r="118" spans="1:11" ht="13.5" customHeight="1">
      <c r="A118" s="356"/>
      <c r="B118" s="357"/>
      <c r="C118" s="357"/>
      <c r="D118" s="75"/>
      <c r="E118" s="87" t="s">
        <v>251</v>
      </c>
      <c r="F118" s="70">
        <v>107</v>
      </c>
      <c r="G118" s="76">
        <v>0</v>
      </c>
      <c r="H118" s="76">
        <v>0</v>
      </c>
      <c r="I118" s="76">
        <v>0</v>
      </c>
      <c r="J118" s="76">
        <v>0</v>
      </c>
      <c r="K118" s="77">
        <v>0</v>
      </c>
    </row>
    <row r="119" spans="1:11" ht="27" customHeight="1">
      <c r="A119" s="356"/>
      <c r="B119" s="357"/>
      <c r="C119" s="357"/>
      <c r="D119" s="355" t="s">
        <v>252</v>
      </c>
      <c r="E119" s="355"/>
      <c r="F119" s="70">
        <v>108</v>
      </c>
      <c r="G119" s="76">
        <v>0</v>
      </c>
      <c r="H119" s="76">
        <v>54.6</v>
      </c>
      <c r="I119" s="83">
        <f>I120+I121</f>
        <v>54.6</v>
      </c>
      <c r="J119" s="76">
        <v>65.52</v>
      </c>
      <c r="K119" s="77">
        <f>J119/I119</f>
        <v>1.2</v>
      </c>
    </row>
    <row r="120" spans="1:11" ht="14.25" customHeight="1">
      <c r="A120" s="356"/>
      <c r="B120" s="357"/>
      <c r="C120" s="357"/>
      <c r="D120" s="75"/>
      <c r="E120" s="87" t="s">
        <v>250</v>
      </c>
      <c r="F120" s="70">
        <v>109</v>
      </c>
      <c r="G120" s="76">
        <v>0</v>
      </c>
      <c r="H120" s="76">
        <v>54.6</v>
      </c>
      <c r="I120" s="83">
        <v>54.6</v>
      </c>
      <c r="J120" s="76">
        <v>65.52</v>
      </c>
      <c r="K120" s="77">
        <f>J120/I120</f>
        <v>1.2</v>
      </c>
    </row>
    <row r="121" spans="1:11" ht="14.25" customHeight="1">
      <c r="A121" s="356"/>
      <c r="B121" s="357"/>
      <c r="C121" s="357"/>
      <c r="D121" s="75"/>
      <c r="E121" s="87" t="s">
        <v>251</v>
      </c>
      <c r="F121" s="70">
        <v>110</v>
      </c>
      <c r="G121" s="76">
        <v>0</v>
      </c>
      <c r="H121" s="76">
        <v>0</v>
      </c>
      <c r="I121" s="83">
        <v>0</v>
      </c>
      <c r="J121" s="76">
        <v>0</v>
      </c>
      <c r="K121" s="77">
        <v>0</v>
      </c>
    </row>
    <row r="122" spans="1:11" ht="16.5" customHeight="1">
      <c r="A122" s="356"/>
      <c r="B122" s="357"/>
      <c r="C122" s="357"/>
      <c r="D122" s="355" t="s">
        <v>253</v>
      </c>
      <c r="E122" s="355"/>
      <c r="F122" s="70">
        <v>111</v>
      </c>
      <c r="G122" s="76">
        <v>0</v>
      </c>
      <c r="H122" s="76">
        <v>23.4</v>
      </c>
      <c r="I122" s="83">
        <f>23.4</f>
        <v>23.4</v>
      </c>
      <c r="J122" s="76">
        <v>28.08</v>
      </c>
      <c r="K122" s="77">
        <f aca="true" t="shared" si="2" ref="K122:K127">J122/I122</f>
        <v>1.2</v>
      </c>
    </row>
    <row r="123" spans="1:11" ht="26.25" customHeight="1">
      <c r="A123" s="356"/>
      <c r="B123" s="357"/>
      <c r="C123" s="74"/>
      <c r="D123" s="355" t="s">
        <v>254</v>
      </c>
      <c r="E123" s="355"/>
      <c r="F123" s="70">
        <v>112</v>
      </c>
      <c r="G123" s="76">
        <v>0</v>
      </c>
      <c r="H123" s="76">
        <v>4</v>
      </c>
      <c r="I123" s="83">
        <v>2.946</v>
      </c>
      <c r="J123" s="76">
        <v>6.36</v>
      </c>
      <c r="K123" s="77">
        <f t="shared" si="2"/>
        <v>2.158859470468432</v>
      </c>
    </row>
    <row r="124" spans="1:11" ht="53.25" customHeight="1">
      <c r="A124" s="356"/>
      <c r="B124" s="357"/>
      <c r="C124" s="74" t="s">
        <v>48</v>
      </c>
      <c r="D124" s="355" t="s">
        <v>255</v>
      </c>
      <c r="E124" s="355"/>
      <c r="F124" s="70">
        <v>113</v>
      </c>
      <c r="G124" s="76">
        <v>0</v>
      </c>
      <c r="H124" s="76">
        <v>535.542</v>
      </c>
      <c r="I124" s="76">
        <f>I125+I126+I127+I128+I129+I130</f>
        <v>530.274</v>
      </c>
      <c r="J124" s="76">
        <v>564.471</v>
      </c>
      <c r="K124" s="77">
        <f t="shared" si="2"/>
        <v>1.0644893017572048</v>
      </c>
    </row>
    <row r="125" spans="1:11" ht="15.75" customHeight="1">
      <c r="A125" s="356"/>
      <c r="B125" s="357"/>
      <c r="C125" s="357"/>
      <c r="D125" s="355" t="s">
        <v>256</v>
      </c>
      <c r="E125" s="355"/>
      <c r="F125" s="70">
        <v>114</v>
      </c>
      <c r="G125" s="76">
        <v>0</v>
      </c>
      <c r="H125" s="76">
        <v>394.196</v>
      </c>
      <c r="I125" s="83">
        <v>389.28</v>
      </c>
      <c r="J125" s="76">
        <v>418.507</v>
      </c>
      <c r="K125" s="77">
        <f t="shared" si="2"/>
        <v>1.0750796341964655</v>
      </c>
    </row>
    <row r="126" spans="1:11" ht="18.75" customHeight="1">
      <c r="A126" s="356"/>
      <c r="B126" s="357"/>
      <c r="C126" s="357"/>
      <c r="D126" s="355" t="s">
        <v>257</v>
      </c>
      <c r="E126" s="355"/>
      <c r="F126" s="70">
        <v>115</v>
      </c>
      <c r="G126" s="76">
        <v>0</v>
      </c>
      <c r="H126" s="76">
        <v>8.997</v>
      </c>
      <c r="I126" s="83">
        <v>8.74</v>
      </c>
      <c r="J126" s="76">
        <v>9.56</v>
      </c>
      <c r="K126" s="77">
        <f t="shared" si="2"/>
        <v>1.0938215102974829</v>
      </c>
    </row>
    <row r="127" spans="1:11" ht="27.75" customHeight="1">
      <c r="A127" s="356"/>
      <c r="B127" s="357"/>
      <c r="C127" s="357"/>
      <c r="D127" s="355" t="s">
        <v>258</v>
      </c>
      <c r="E127" s="355"/>
      <c r="F127" s="70">
        <v>116</v>
      </c>
      <c r="G127" s="76">
        <v>0</v>
      </c>
      <c r="H127" s="76">
        <v>109.886</v>
      </c>
      <c r="I127" s="83">
        <v>108.517</v>
      </c>
      <c r="J127" s="76">
        <v>104.627</v>
      </c>
      <c r="K127" s="77">
        <f t="shared" si="2"/>
        <v>0.9641530820055844</v>
      </c>
    </row>
    <row r="128" spans="1:11" ht="25.5" customHeight="1">
      <c r="A128" s="356"/>
      <c r="B128" s="357"/>
      <c r="C128" s="357"/>
      <c r="D128" s="355" t="s">
        <v>259</v>
      </c>
      <c r="E128" s="355"/>
      <c r="F128" s="70">
        <v>117</v>
      </c>
      <c r="G128" s="76">
        <v>0</v>
      </c>
      <c r="H128" s="76">
        <v>0</v>
      </c>
      <c r="I128" s="83">
        <v>0</v>
      </c>
      <c r="J128" s="76">
        <v>0</v>
      </c>
      <c r="K128" s="77">
        <v>0</v>
      </c>
    </row>
    <row r="129" spans="1:11" ht="24.75" customHeight="1">
      <c r="A129" s="356"/>
      <c r="B129" s="357"/>
      <c r="C129" s="357"/>
      <c r="D129" s="355" t="s">
        <v>260</v>
      </c>
      <c r="E129" s="355"/>
      <c r="F129" s="70">
        <v>118</v>
      </c>
      <c r="G129" s="76">
        <v>0</v>
      </c>
      <c r="H129" s="76">
        <v>4.413</v>
      </c>
      <c r="I129" s="83">
        <v>4.368</v>
      </c>
      <c r="J129" s="76">
        <v>4.413</v>
      </c>
      <c r="K129" s="77">
        <f>J129/I129</f>
        <v>1.0103021978021978</v>
      </c>
    </row>
    <row r="130" spans="1:11" ht="24" customHeight="1">
      <c r="A130" s="356"/>
      <c r="B130" s="357"/>
      <c r="C130" s="357"/>
      <c r="D130" s="355" t="s">
        <v>261</v>
      </c>
      <c r="E130" s="355"/>
      <c r="F130" s="70">
        <v>119</v>
      </c>
      <c r="G130" s="76">
        <v>0</v>
      </c>
      <c r="H130" s="76">
        <v>18.05</v>
      </c>
      <c r="I130" s="83">
        <f>21.709-2.34</f>
        <v>19.369</v>
      </c>
      <c r="J130" s="76">
        <v>27.364</v>
      </c>
      <c r="K130" s="77">
        <f>J130/I130</f>
        <v>1.4127729877639528</v>
      </c>
    </row>
    <row r="131" spans="1:11" ht="38.25" customHeight="1">
      <c r="A131" s="356"/>
      <c r="B131" s="357"/>
      <c r="C131" s="358" t="s">
        <v>262</v>
      </c>
      <c r="D131" s="358"/>
      <c r="E131" s="358"/>
      <c r="F131" s="70">
        <v>120</v>
      </c>
      <c r="G131" s="76">
        <v>0</v>
      </c>
      <c r="H131" s="76">
        <v>157.858</v>
      </c>
      <c r="I131" s="76">
        <f>I132+I135+I136+I137+I138+I139</f>
        <v>147.643</v>
      </c>
      <c r="J131" s="76">
        <v>106.99</v>
      </c>
      <c r="K131" s="77">
        <f>J131/I131</f>
        <v>0.7246533868859343</v>
      </c>
    </row>
    <row r="132" spans="1:11" ht="27.75" customHeight="1">
      <c r="A132" s="356"/>
      <c r="B132" s="357"/>
      <c r="C132" s="74" t="s">
        <v>22</v>
      </c>
      <c r="D132" s="355" t="s">
        <v>263</v>
      </c>
      <c r="E132" s="355"/>
      <c r="F132" s="70">
        <v>121</v>
      </c>
      <c r="G132" s="76">
        <v>0</v>
      </c>
      <c r="H132" s="76">
        <v>53.397</v>
      </c>
      <c r="I132" s="83">
        <f>I133+I134</f>
        <v>57.953</v>
      </c>
      <c r="J132" s="76">
        <v>15</v>
      </c>
      <c r="K132" s="77">
        <f>J132/I132</f>
        <v>0.2588304315566062</v>
      </c>
    </row>
    <row r="133" spans="1:11" ht="12.75" customHeight="1">
      <c r="A133" s="356"/>
      <c r="B133" s="357"/>
      <c r="C133" s="74"/>
      <c r="D133" s="355" t="s">
        <v>264</v>
      </c>
      <c r="E133" s="355"/>
      <c r="F133" s="70">
        <v>122</v>
      </c>
      <c r="G133" s="76">
        <v>0</v>
      </c>
      <c r="H133" s="76">
        <v>53.397</v>
      </c>
      <c r="I133" s="83">
        <v>57.953</v>
      </c>
      <c r="J133" s="76">
        <v>15</v>
      </c>
      <c r="K133" s="77">
        <f>J133/I133</f>
        <v>0.2588304315566062</v>
      </c>
    </row>
    <row r="134" spans="1:11" ht="12.75" customHeight="1">
      <c r="A134" s="356"/>
      <c r="B134" s="357"/>
      <c r="C134" s="74"/>
      <c r="D134" s="355" t="s">
        <v>265</v>
      </c>
      <c r="E134" s="355"/>
      <c r="F134" s="70">
        <v>123</v>
      </c>
      <c r="G134" s="76">
        <v>0</v>
      </c>
      <c r="H134" s="76">
        <v>0</v>
      </c>
      <c r="I134" s="83">
        <v>0</v>
      </c>
      <c r="J134" s="76">
        <v>0</v>
      </c>
      <c r="K134" s="77">
        <v>0</v>
      </c>
    </row>
    <row r="135" spans="1:11" ht="12.75" customHeight="1">
      <c r="A135" s="356"/>
      <c r="B135" s="357"/>
      <c r="C135" s="74" t="s">
        <v>24</v>
      </c>
      <c r="D135" s="355" t="s">
        <v>266</v>
      </c>
      <c r="E135" s="355"/>
      <c r="F135" s="70">
        <v>124</v>
      </c>
      <c r="G135" s="76">
        <v>0</v>
      </c>
      <c r="H135" s="76">
        <v>0</v>
      </c>
      <c r="I135" s="83">
        <v>0</v>
      </c>
      <c r="J135" s="76">
        <v>0</v>
      </c>
      <c r="K135" s="77">
        <v>0</v>
      </c>
    </row>
    <row r="136" spans="1:11" ht="27" customHeight="1">
      <c r="A136" s="356"/>
      <c r="B136" s="357"/>
      <c r="C136" s="74" t="s">
        <v>71</v>
      </c>
      <c r="D136" s="355" t="s">
        <v>267</v>
      </c>
      <c r="E136" s="355"/>
      <c r="F136" s="70">
        <v>125</v>
      </c>
      <c r="G136" s="76">
        <v>0</v>
      </c>
      <c r="H136" s="76">
        <v>0</v>
      </c>
      <c r="I136" s="83">
        <v>0</v>
      </c>
      <c r="J136" s="76">
        <v>0</v>
      </c>
      <c r="K136" s="77">
        <v>0</v>
      </c>
    </row>
    <row r="137" spans="1:11" ht="16.5" customHeight="1">
      <c r="A137" s="356"/>
      <c r="B137" s="357"/>
      <c r="C137" s="74" t="s">
        <v>81</v>
      </c>
      <c r="D137" s="355" t="s">
        <v>84</v>
      </c>
      <c r="E137" s="355"/>
      <c r="F137" s="70">
        <v>126</v>
      </c>
      <c r="G137" s="76">
        <v>0</v>
      </c>
      <c r="H137" s="76">
        <v>23.481</v>
      </c>
      <c r="I137" s="83">
        <f>17.7</f>
        <v>17.7</v>
      </c>
      <c r="J137" s="76">
        <v>0</v>
      </c>
      <c r="K137" s="77">
        <f>J137/I137</f>
        <v>0</v>
      </c>
    </row>
    <row r="138" spans="1:11" ht="26.25" customHeight="1">
      <c r="A138" s="356"/>
      <c r="B138" s="357"/>
      <c r="C138" s="88" t="s">
        <v>83</v>
      </c>
      <c r="D138" s="355" t="s">
        <v>268</v>
      </c>
      <c r="E138" s="355"/>
      <c r="F138" s="70">
        <v>127</v>
      </c>
      <c r="G138" s="76">
        <v>0</v>
      </c>
      <c r="H138" s="76">
        <v>80.98</v>
      </c>
      <c r="I138" s="83">
        <v>71.99</v>
      </c>
      <c r="J138" s="76">
        <v>91.99</v>
      </c>
      <c r="K138" s="77">
        <f>J138/I138</f>
        <v>1.2778163633838033</v>
      </c>
    </row>
    <row r="139" spans="1:11" ht="26.25" customHeight="1">
      <c r="A139" s="356"/>
      <c r="B139" s="357"/>
      <c r="C139" s="78" t="s">
        <v>269</v>
      </c>
      <c r="D139" s="362" t="s">
        <v>270</v>
      </c>
      <c r="E139" s="362"/>
      <c r="F139" s="70">
        <v>128</v>
      </c>
      <c r="G139" s="76">
        <v>0</v>
      </c>
      <c r="H139" s="76">
        <v>0</v>
      </c>
      <c r="I139" s="83">
        <f>I140+I143</f>
        <v>0</v>
      </c>
      <c r="J139" s="76">
        <v>0</v>
      </c>
      <c r="K139" s="77">
        <v>0</v>
      </c>
    </row>
    <row r="140" spans="1:11" ht="12.75">
      <c r="A140" s="356"/>
      <c r="B140" s="74"/>
      <c r="C140" s="69"/>
      <c r="D140" s="89" t="s">
        <v>134</v>
      </c>
      <c r="E140" s="90" t="s">
        <v>271</v>
      </c>
      <c r="F140" s="70">
        <v>129</v>
      </c>
      <c r="G140" s="76">
        <v>0</v>
      </c>
      <c r="H140" s="76">
        <v>0</v>
      </c>
      <c r="I140" s="83">
        <f>I141+I142+I143+I144</f>
        <v>0</v>
      </c>
      <c r="J140" s="76">
        <v>0</v>
      </c>
      <c r="K140" s="77">
        <v>0</v>
      </c>
    </row>
    <row r="141" spans="1:11" ht="25.5">
      <c r="A141" s="356"/>
      <c r="B141" s="74"/>
      <c r="D141" s="89" t="s">
        <v>272</v>
      </c>
      <c r="E141" s="87" t="s">
        <v>273</v>
      </c>
      <c r="F141" s="70">
        <v>130</v>
      </c>
      <c r="G141" s="76">
        <v>0</v>
      </c>
      <c r="H141" s="76">
        <v>0</v>
      </c>
      <c r="I141" s="76">
        <v>0</v>
      </c>
      <c r="J141" s="76">
        <v>0</v>
      </c>
      <c r="K141" s="77">
        <v>0</v>
      </c>
    </row>
    <row r="142" spans="1:11" ht="25.5">
      <c r="A142" s="356"/>
      <c r="B142" s="74"/>
      <c r="D142" s="89" t="s">
        <v>274</v>
      </c>
      <c r="E142" s="91" t="s">
        <v>275</v>
      </c>
      <c r="F142" s="70" t="s">
        <v>276</v>
      </c>
      <c r="G142" s="76">
        <v>0</v>
      </c>
      <c r="H142" s="76">
        <v>0</v>
      </c>
      <c r="I142" s="76">
        <v>0</v>
      </c>
      <c r="J142" s="76">
        <v>0</v>
      </c>
      <c r="K142" s="77">
        <v>0</v>
      </c>
    </row>
    <row r="143" spans="1:11" ht="29.25" customHeight="1">
      <c r="A143" s="356"/>
      <c r="B143" s="74"/>
      <c r="D143" s="89" t="s">
        <v>136</v>
      </c>
      <c r="E143" s="90" t="s">
        <v>277</v>
      </c>
      <c r="F143" s="70">
        <v>131</v>
      </c>
      <c r="G143" s="76">
        <v>0</v>
      </c>
      <c r="H143" s="76">
        <v>0</v>
      </c>
      <c r="I143" s="76">
        <v>0</v>
      </c>
      <c r="J143" s="76">
        <v>0</v>
      </c>
      <c r="K143" s="77">
        <v>0</v>
      </c>
    </row>
    <row r="144" spans="1:11" ht="25.5" customHeight="1">
      <c r="A144" s="356"/>
      <c r="B144" s="74"/>
      <c r="C144" s="74"/>
      <c r="D144" s="75" t="s">
        <v>278</v>
      </c>
      <c r="E144" s="75" t="s">
        <v>279</v>
      </c>
      <c r="F144" s="70">
        <v>132</v>
      </c>
      <c r="G144" s="76">
        <v>0</v>
      </c>
      <c r="H144" s="76">
        <v>0</v>
      </c>
      <c r="I144" s="76" t="b">
        <f>I145=I146=I147</f>
        <v>0</v>
      </c>
      <c r="J144" s="76">
        <v>0</v>
      </c>
      <c r="K144" s="77">
        <v>0</v>
      </c>
    </row>
    <row r="145" spans="1:11" ht="13.5" customHeight="1">
      <c r="A145" s="356"/>
      <c r="B145" s="74"/>
      <c r="C145" s="74"/>
      <c r="D145" s="75"/>
      <c r="E145" s="75" t="s">
        <v>280</v>
      </c>
      <c r="F145" s="70">
        <v>133</v>
      </c>
      <c r="G145" s="76">
        <v>0</v>
      </c>
      <c r="H145" s="76">
        <v>0</v>
      </c>
      <c r="I145" s="76">
        <v>0</v>
      </c>
      <c r="J145" s="76">
        <v>0</v>
      </c>
      <c r="K145" s="77">
        <v>0</v>
      </c>
    </row>
    <row r="146" spans="1:11" ht="24" customHeight="1">
      <c r="A146" s="356"/>
      <c r="B146" s="74"/>
      <c r="C146" s="74"/>
      <c r="D146" s="75"/>
      <c r="E146" s="75" t="s">
        <v>281</v>
      </c>
      <c r="F146" s="70">
        <v>134</v>
      </c>
      <c r="G146" s="76">
        <v>0</v>
      </c>
      <c r="H146" s="76">
        <v>0</v>
      </c>
      <c r="I146" s="76">
        <v>0</v>
      </c>
      <c r="J146" s="76">
        <v>0</v>
      </c>
      <c r="K146" s="77">
        <v>0</v>
      </c>
    </row>
    <row r="147" spans="1:11" ht="13.5" customHeight="1">
      <c r="A147" s="356"/>
      <c r="B147" s="74"/>
      <c r="C147" s="74"/>
      <c r="D147" s="75"/>
      <c r="E147" s="92" t="s">
        <v>282</v>
      </c>
      <c r="F147" s="70">
        <v>135</v>
      </c>
      <c r="G147" s="76">
        <v>0</v>
      </c>
      <c r="H147" s="76">
        <v>0</v>
      </c>
      <c r="I147" s="76">
        <v>0</v>
      </c>
      <c r="J147" s="76">
        <v>0</v>
      </c>
      <c r="K147" s="77">
        <v>0</v>
      </c>
    </row>
    <row r="148" spans="1:11" ht="25.5" customHeight="1">
      <c r="A148" s="356"/>
      <c r="B148" s="74">
        <v>2</v>
      </c>
      <c r="C148" s="74"/>
      <c r="D148" s="355" t="s">
        <v>283</v>
      </c>
      <c r="E148" s="355"/>
      <c r="F148" s="70">
        <v>136</v>
      </c>
      <c r="G148" s="76">
        <v>0</v>
      </c>
      <c r="H148" s="76">
        <v>0</v>
      </c>
      <c r="I148" s="76">
        <f>I149+I152+I155</f>
        <v>0</v>
      </c>
      <c r="J148" s="76">
        <v>0</v>
      </c>
      <c r="K148" s="77">
        <v>0</v>
      </c>
    </row>
    <row r="149" spans="1:11" ht="25.5" customHeight="1">
      <c r="A149" s="356"/>
      <c r="B149" s="357"/>
      <c r="C149" s="74" t="s">
        <v>22</v>
      </c>
      <c r="D149" s="355" t="s">
        <v>284</v>
      </c>
      <c r="E149" s="355"/>
      <c r="F149" s="70">
        <v>137</v>
      </c>
      <c r="G149" s="76">
        <v>0</v>
      </c>
      <c r="H149" s="76">
        <v>0</v>
      </c>
      <c r="I149" s="76">
        <f>I150+I151</f>
        <v>0</v>
      </c>
      <c r="J149" s="76">
        <v>0</v>
      </c>
      <c r="K149" s="77">
        <v>0</v>
      </c>
    </row>
    <row r="150" spans="1:11" ht="15.75" customHeight="1">
      <c r="A150" s="356"/>
      <c r="B150" s="357"/>
      <c r="C150" s="74"/>
      <c r="D150" s="75" t="s">
        <v>118</v>
      </c>
      <c r="E150" s="75" t="s">
        <v>285</v>
      </c>
      <c r="F150" s="70">
        <v>138</v>
      </c>
      <c r="G150" s="76">
        <v>0</v>
      </c>
      <c r="H150" s="76">
        <v>0</v>
      </c>
      <c r="I150" s="76">
        <v>0</v>
      </c>
      <c r="J150" s="76">
        <v>0</v>
      </c>
      <c r="K150" s="77">
        <v>0</v>
      </c>
    </row>
    <row r="151" spans="1:11" ht="16.5" customHeight="1">
      <c r="A151" s="356"/>
      <c r="B151" s="357"/>
      <c r="C151" s="74"/>
      <c r="D151" s="75" t="s">
        <v>120</v>
      </c>
      <c r="E151" s="75" t="s">
        <v>286</v>
      </c>
      <c r="F151" s="70">
        <v>139</v>
      </c>
      <c r="G151" s="76">
        <v>0</v>
      </c>
      <c r="H151" s="76">
        <v>0</v>
      </c>
      <c r="I151" s="76">
        <v>0</v>
      </c>
      <c r="J151" s="76">
        <v>0</v>
      </c>
      <c r="K151" s="77">
        <v>0</v>
      </c>
    </row>
    <row r="152" spans="1:11" ht="25.5" customHeight="1">
      <c r="A152" s="356"/>
      <c r="B152" s="357"/>
      <c r="C152" s="74" t="s">
        <v>24</v>
      </c>
      <c r="D152" s="355" t="s">
        <v>287</v>
      </c>
      <c r="E152" s="355"/>
      <c r="F152" s="70">
        <v>140</v>
      </c>
      <c r="G152" s="76">
        <v>0</v>
      </c>
      <c r="H152" s="76">
        <v>0</v>
      </c>
      <c r="I152" s="76">
        <v>0</v>
      </c>
      <c r="J152" s="76">
        <v>0</v>
      </c>
      <c r="K152" s="77">
        <v>0</v>
      </c>
    </row>
    <row r="153" spans="1:11" ht="15.75" customHeight="1">
      <c r="A153" s="356"/>
      <c r="B153" s="357"/>
      <c r="C153" s="74"/>
      <c r="D153" s="75" t="s">
        <v>158</v>
      </c>
      <c r="E153" s="75" t="s">
        <v>285</v>
      </c>
      <c r="F153" s="70">
        <v>141</v>
      </c>
      <c r="G153" s="76">
        <v>0</v>
      </c>
      <c r="H153" s="76">
        <v>0</v>
      </c>
      <c r="I153" s="76">
        <v>0</v>
      </c>
      <c r="J153" s="76">
        <v>0</v>
      </c>
      <c r="K153" s="77">
        <v>0</v>
      </c>
    </row>
    <row r="154" spans="1:11" ht="15.75" customHeight="1">
      <c r="A154" s="356"/>
      <c r="B154" s="357"/>
      <c r="C154" s="74"/>
      <c r="D154" s="75" t="s">
        <v>160</v>
      </c>
      <c r="E154" s="75" t="s">
        <v>286</v>
      </c>
      <c r="F154" s="70">
        <v>142</v>
      </c>
      <c r="G154" s="76">
        <v>0</v>
      </c>
      <c r="H154" s="76">
        <v>0</v>
      </c>
      <c r="I154" s="76">
        <v>0</v>
      </c>
      <c r="J154" s="76">
        <v>0</v>
      </c>
      <c r="K154" s="77">
        <v>0</v>
      </c>
    </row>
    <row r="155" spans="1:11" ht="13.5" customHeight="1">
      <c r="A155" s="356"/>
      <c r="B155" s="357"/>
      <c r="C155" s="74" t="s">
        <v>71</v>
      </c>
      <c r="D155" s="355" t="s">
        <v>288</v>
      </c>
      <c r="E155" s="355"/>
      <c r="F155" s="70">
        <v>143</v>
      </c>
      <c r="G155" s="76">
        <v>0</v>
      </c>
      <c r="H155" s="76">
        <v>0</v>
      </c>
      <c r="I155" s="76">
        <v>0</v>
      </c>
      <c r="J155" s="76">
        <v>0</v>
      </c>
      <c r="K155" s="77">
        <v>0</v>
      </c>
    </row>
    <row r="156" spans="1:11" ht="15.75" customHeight="1">
      <c r="A156" s="356"/>
      <c r="B156" s="74">
        <v>3</v>
      </c>
      <c r="C156" s="74"/>
      <c r="D156" s="355" t="s">
        <v>53</v>
      </c>
      <c r="E156" s="355"/>
      <c r="F156" s="70">
        <v>144</v>
      </c>
      <c r="G156" s="76">
        <v>0</v>
      </c>
      <c r="H156" s="76">
        <v>0</v>
      </c>
      <c r="I156" s="76">
        <v>0</v>
      </c>
      <c r="J156" s="76">
        <v>0</v>
      </c>
      <c r="K156" s="77">
        <v>0</v>
      </c>
    </row>
    <row r="157" spans="1:11" ht="12.75" customHeight="1">
      <c r="A157" s="73" t="s">
        <v>54</v>
      </c>
      <c r="B157" s="74"/>
      <c r="C157" s="74"/>
      <c r="D157" s="355" t="s">
        <v>289</v>
      </c>
      <c r="E157" s="355"/>
      <c r="F157" s="70">
        <v>145</v>
      </c>
      <c r="G157" s="76">
        <v>0</v>
      </c>
      <c r="H157" s="76">
        <v>458.96</v>
      </c>
      <c r="I157" s="76">
        <f>I12-I40</f>
        <v>487.221</v>
      </c>
      <c r="J157" s="76">
        <v>241.143</v>
      </c>
      <c r="K157" s="77">
        <f>J157/I157</f>
        <v>0.4949355631222792</v>
      </c>
    </row>
    <row r="158" spans="1:11" ht="12.75">
      <c r="A158" s="93"/>
      <c r="B158" s="94"/>
      <c r="C158" s="94"/>
      <c r="D158" s="95"/>
      <c r="E158" s="95" t="s">
        <v>290</v>
      </c>
      <c r="F158" s="70">
        <v>146</v>
      </c>
      <c r="G158" s="96">
        <v>0</v>
      </c>
      <c r="H158" s="96">
        <v>0</v>
      </c>
      <c r="I158" s="96">
        <v>0</v>
      </c>
      <c r="J158" s="96">
        <v>0</v>
      </c>
      <c r="K158" s="77">
        <v>0</v>
      </c>
    </row>
    <row r="159" spans="1:11" ht="15.75" customHeight="1">
      <c r="A159" s="93"/>
      <c r="B159" s="94"/>
      <c r="C159" s="94"/>
      <c r="D159" s="95"/>
      <c r="E159" s="95" t="s">
        <v>291</v>
      </c>
      <c r="F159" s="70">
        <v>147</v>
      </c>
      <c r="G159" s="96">
        <v>0</v>
      </c>
      <c r="H159" s="96">
        <v>70.992</v>
      </c>
      <c r="I159" s="96">
        <v>79.517</v>
      </c>
      <c r="J159" s="96">
        <v>30.5</v>
      </c>
      <c r="K159" s="77">
        <f>J159/I159</f>
        <v>0.3835657783870116</v>
      </c>
    </row>
    <row r="160" spans="1:91" s="8" customFormat="1" ht="13.5" customHeight="1">
      <c r="A160" s="97" t="s">
        <v>56</v>
      </c>
      <c r="B160" s="98"/>
      <c r="C160" s="98"/>
      <c r="D160" s="363" t="s">
        <v>57</v>
      </c>
      <c r="E160" s="363"/>
      <c r="F160" s="70">
        <v>148</v>
      </c>
      <c r="G160" s="100">
        <v>0</v>
      </c>
      <c r="H160" s="100">
        <v>102.181</v>
      </c>
      <c r="I160" s="100">
        <v>90.678</v>
      </c>
      <c r="J160" s="100">
        <v>43.463</v>
      </c>
      <c r="K160" s="77">
        <f>J160/I160</f>
        <v>0.4793114096032114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</row>
    <row r="161" spans="1:11" ht="13.5" customHeight="1">
      <c r="A161" s="101" t="s">
        <v>58</v>
      </c>
      <c r="B161" s="102"/>
      <c r="C161" s="103"/>
      <c r="D161" s="364" t="s">
        <v>92</v>
      </c>
      <c r="E161" s="364"/>
      <c r="F161" s="70">
        <v>149</v>
      </c>
      <c r="G161" s="104"/>
      <c r="H161" s="104"/>
      <c r="I161" s="104"/>
      <c r="J161" s="104"/>
      <c r="K161" s="77"/>
    </row>
    <row r="162" spans="1:11" ht="13.5" customHeight="1">
      <c r="A162" s="105"/>
      <c r="B162" s="106">
        <v>1</v>
      </c>
      <c r="C162" s="103"/>
      <c r="D162" s="358" t="s">
        <v>292</v>
      </c>
      <c r="E162" s="358"/>
      <c r="F162" s="70">
        <v>150</v>
      </c>
      <c r="G162" s="104">
        <v>0</v>
      </c>
      <c r="H162" s="104">
        <f aca="true" t="shared" si="3" ref="H162:J163">H98</f>
        <v>1946.96</v>
      </c>
      <c r="I162" s="104">
        <f t="shared" si="3"/>
        <v>1927.1689999999999</v>
      </c>
      <c r="J162" s="104">
        <f t="shared" si="3"/>
        <v>2219.799</v>
      </c>
      <c r="K162" s="77">
        <f aca="true" t="shared" si="4" ref="K162:K168">J162/I162</f>
        <v>1.1518444931399374</v>
      </c>
    </row>
    <row r="163" spans="1:11" ht="13.5" customHeight="1">
      <c r="A163" s="105"/>
      <c r="B163" s="106">
        <v>2</v>
      </c>
      <c r="C163" s="103"/>
      <c r="D163" s="355" t="s">
        <v>293</v>
      </c>
      <c r="E163" s="355"/>
      <c r="F163" s="70">
        <v>151</v>
      </c>
      <c r="G163" s="104">
        <v>0</v>
      </c>
      <c r="H163" s="104">
        <f t="shared" si="3"/>
        <v>1749.047</v>
      </c>
      <c r="I163" s="104">
        <f t="shared" si="3"/>
        <v>1743.562</v>
      </c>
      <c r="J163" s="104">
        <f t="shared" si="3"/>
        <v>1912.092</v>
      </c>
      <c r="K163" s="77">
        <f t="shared" si="4"/>
        <v>1.0966584497712155</v>
      </c>
    </row>
    <row r="164" spans="1:11" ht="12.75" customHeight="1">
      <c r="A164" s="365"/>
      <c r="B164" s="108">
        <v>3</v>
      </c>
      <c r="C164" s="74"/>
      <c r="D164" s="355" t="s">
        <v>93</v>
      </c>
      <c r="E164" s="355"/>
      <c r="F164" s="70">
        <v>152</v>
      </c>
      <c r="G164" s="76">
        <v>0</v>
      </c>
      <c r="H164" s="76">
        <v>130</v>
      </c>
      <c r="I164" s="76">
        <v>125</v>
      </c>
      <c r="J164" s="76">
        <v>125</v>
      </c>
      <c r="K164" s="77">
        <f t="shared" si="4"/>
        <v>1</v>
      </c>
    </row>
    <row r="165" spans="1:11" ht="12.75" customHeight="1">
      <c r="A165" s="365"/>
      <c r="B165" s="108">
        <v>4</v>
      </c>
      <c r="C165" s="74"/>
      <c r="D165" s="355" t="s">
        <v>294</v>
      </c>
      <c r="E165" s="355"/>
      <c r="F165" s="70">
        <v>153</v>
      </c>
      <c r="G165" s="76">
        <v>0</v>
      </c>
      <c r="H165" s="76">
        <v>126</v>
      </c>
      <c r="I165" s="76">
        <v>119</v>
      </c>
      <c r="J165" s="76">
        <v>125</v>
      </c>
      <c r="K165" s="77">
        <f t="shared" si="4"/>
        <v>1.050420168067227</v>
      </c>
    </row>
    <row r="166" spans="1:11" ht="37.5" customHeight="1">
      <c r="A166" s="365"/>
      <c r="B166" s="108">
        <v>5</v>
      </c>
      <c r="C166" s="74" t="s">
        <v>22</v>
      </c>
      <c r="D166" s="355" t="s">
        <v>295</v>
      </c>
      <c r="E166" s="355"/>
      <c r="F166" s="70">
        <v>154</v>
      </c>
      <c r="G166" s="76">
        <v>0</v>
      </c>
      <c r="H166" s="76">
        <f>(H163/H165)/12*1000</f>
        <v>1156.7771164021165</v>
      </c>
      <c r="I166" s="76">
        <f>I163/I165/12*1000</f>
        <v>1220.9817927170868</v>
      </c>
      <c r="J166" s="76">
        <f>J163/J165/12*1000</f>
        <v>1274.728</v>
      </c>
      <c r="K166" s="77">
        <f t="shared" si="4"/>
        <v>1.0440188441821971</v>
      </c>
    </row>
    <row r="167" spans="1:11" ht="39.75" customHeight="1">
      <c r="A167" s="365"/>
      <c r="B167" s="108"/>
      <c r="C167" s="74" t="s">
        <v>296</v>
      </c>
      <c r="D167" s="355" t="s">
        <v>297</v>
      </c>
      <c r="E167" s="355"/>
      <c r="F167" s="70">
        <v>155</v>
      </c>
      <c r="G167" s="76">
        <v>0</v>
      </c>
      <c r="H167" s="76">
        <f>H162/H165/12*1000</f>
        <v>1287.6719576719577</v>
      </c>
      <c r="I167" s="76">
        <f>I162/I165/12*1000</f>
        <v>1349.5581232492998</v>
      </c>
      <c r="J167" s="76">
        <f>J162/J165/12*1000</f>
        <v>1479.8660000000002</v>
      </c>
      <c r="K167" s="77">
        <f t="shared" si="4"/>
        <v>1.0965559574692205</v>
      </c>
    </row>
    <row r="168" spans="1:11" ht="29.25" customHeight="1">
      <c r="A168" s="365"/>
      <c r="B168" s="108">
        <v>6</v>
      </c>
      <c r="C168" s="74" t="s">
        <v>22</v>
      </c>
      <c r="D168" s="355" t="s">
        <v>298</v>
      </c>
      <c r="E168" s="355"/>
      <c r="F168" s="70">
        <v>156</v>
      </c>
      <c r="G168" s="76">
        <v>0</v>
      </c>
      <c r="H168" s="76">
        <f>H13/H165</f>
        <v>30.384841269841267</v>
      </c>
      <c r="I168" s="76">
        <f>I13/I165</f>
        <v>31.07852941176471</v>
      </c>
      <c r="J168" s="76">
        <f>J13/J165</f>
        <v>31.05032</v>
      </c>
      <c r="K168" s="77">
        <f t="shared" si="4"/>
        <v>0.9990923183207623</v>
      </c>
    </row>
    <row r="169" spans="1:11" ht="38.25" customHeight="1">
      <c r="A169" s="365"/>
      <c r="B169" s="108"/>
      <c r="C169" s="74" t="s">
        <v>24</v>
      </c>
      <c r="D169" s="355" t="s">
        <v>299</v>
      </c>
      <c r="E169" s="355"/>
      <c r="F169" s="70">
        <v>157</v>
      </c>
      <c r="G169" s="76">
        <v>0</v>
      </c>
      <c r="H169" s="76">
        <v>0</v>
      </c>
      <c r="I169" s="76">
        <v>0</v>
      </c>
      <c r="J169" s="76">
        <v>0</v>
      </c>
      <c r="K169" s="77">
        <v>0</v>
      </c>
    </row>
    <row r="170" spans="1:11" ht="27" customHeight="1">
      <c r="A170" s="365"/>
      <c r="B170" s="108"/>
      <c r="C170" s="74" t="s">
        <v>179</v>
      </c>
      <c r="D170" s="355" t="s">
        <v>300</v>
      </c>
      <c r="E170" s="355"/>
      <c r="F170" s="70">
        <v>158</v>
      </c>
      <c r="G170" s="76">
        <v>0</v>
      </c>
      <c r="H170" s="76">
        <v>0</v>
      </c>
      <c r="I170" s="76">
        <v>0</v>
      </c>
      <c r="J170" s="76">
        <v>0</v>
      </c>
      <c r="K170" s="77">
        <v>0</v>
      </c>
    </row>
    <row r="171" spans="1:11" ht="15" customHeight="1">
      <c r="A171" s="365"/>
      <c r="B171" s="108"/>
      <c r="C171" s="74"/>
      <c r="D171" s="75"/>
      <c r="E171" s="75" t="s">
        <v>301</v>
      </c>
      <c r="F171" s="70">
        <v>159</v>
      </c>
      <c r="G171" s="76">
        <v>0</v>
      </c>
      <c r="H171" s="76">
        <v>0</v>
      </c>
      <c r="I171" s="76">
        <v>0</v>
      </c>
      <c r="J171" s="76">
        <v>0</v>
      </c>
      <c r="K171" s="77">
        <v>0</v>
      </c>
    </row>
    <row r="172" spans="1:11" ht="15" customHeight="1">
      <c r="A172" s="365"/>
      <c r="B172" s="108"/>
      <c r="C172" s="74"/>
      <c r="D172" s="75"/>
      <c r="E172" s="75" t="s">
        <v>302</v>
      </c>
      <c r="F172" s="70">
        <v>160</v>
      </c>
      <c r="G172" s="76">
        <v>0</v>
      </c>
      <c r="H172" s="76">
        <v>0</v>
      </c>
      <c r="I172" s="76">
        <v>0</v>
      </c>
      <c r="J172" s="76">
        <v>0</v>
      </c>
      <c r="K172" s="77">
        <v>0</v>
      </c>
    </row>
    <row r="173" spans="1:11" ht="15" customHeight="1">
      <c r="A173" s="365"/>
      <c r="B173" s="108"/>
      <c r="C173" s="74"/>
      <c r="D173" s="75"/>
      <c r="E173" s="75" t="s">
        <v>303</v>
      </c>
      <c r="F173" s="70">
        <v>161</v>
      </c>
      <c r="G173" s="76">
        <v>0</v>
      </c>
      <c r="H173" s="76">
        <v>0</v>
      </c>
      <c r="I173" s="76">
        <v>0</v>
      </c>
      <c r="J173" s="76">
        <v>0</v>
      </c>
      <c r="K173" s="77">
        <v>0</v>
      </c>
    </row>
    <row r="174" spans="1:11" ht="26.25" customHeight="1">
      <c r="A174" s="365"/>
      <c r="B174" s="108"/>
      <c r="C174" s="74"/>
      <c r="D174" s="75"/>
      <c r="E174" s="75" t="s">
        <v>304</v>
      </c>
      <c r="F174" s="70">
        <v>162</v>
      </c>
      <c r="G174" s="76">
        <v>0</v>
      </c>
      <c r="H174" s="76">
        <v>0</v>
      </c>
      <c r="I174" s="76">
        <v>0</v>
      </c>
      <c r="J174" s="76">
        <v>0</v>
      </c>
      <c r="K174" s="77">
        <v>0</v>
      </c>
    </row>
    <row r="175" spans="1:11" ht="15.75" customHeight="1">
      <c r="A175" s="107"/>
      <c r="B175" s="109">
        <v>7</v>
      </c>
      <c r="C175" s="74"/>
      <c r="D175" s="363" t="s">
        <v>100</v>
      </c>
      <c r="E175" s="363"/>
      <c r="F175" s="70">
        <v>163</v>
      </c>
      <c r="G175" s="76">
        <v>0</v>
      </c>
      <c r="H175" s="76">
        <v>0</v>
      </c>
      <c r="I175" s="76">
        <v>0</v>
      </c>
      <c r="J175" s="76">
        <v>0</v>
      </c>
      <c r="K175" s="77">
        <v>0</v>
      </c>
    </row>
    <row r="176" spans="1:11" ht="15" customHeight="1">
      <c r="A176" s="110"/>
      <c r="B176" s="109">
        <v>8</v>
      </c>
      <c r="C176" s="69"/>
      <c r="D176" s="363" t="s">
        <v>305</v>
      </c>
      <c r="E176" s="363"/>
      <c r="F176" s="70">
        <v>164</v>
      </c>
      <c r="G176" s="76">
        <v>0</v>
      </c>
      <c r="H176" s="76">
        <v>0</v>
      </c>
      <c r="I176" s="76">
        <v>0</v>
      </c>
      <c r="J176" s="76">
        <v>0</v>
      </c>
      <c r="K176" s="77">
        <v>0</v>
      </c>
    </row>
    <row r="177" spans="1:11" ht="25.5" customHeight="1">
      <c r="A177" s="111"/>
      <c r="B177" s="109"/>
      <c r="C177" s="69"/>
      <c r="D177" s="99"/>
      <c r="E177" s="82" t="s">
        <v>306</v>
      </c>
      <c r="F177" s="70">
        <v>165</v>
      </c>
      <c r="G177" s="76">
        <v>0</v>
      </c>
      <c r="H177" s="76">
        <v>0</v>
      </c>
      <c r="I177" s="76">
        <v>0</v>
      </c>
      <c r="J177" s="76">
        <v>0</v>
      </c>
      <c r="K177" s="77">
        <v>0</v>
      </c>
    </row>
    <row r="178" spans="1:11" ht="15" customHeight="1">
      <c r="A178" s="110"/>
      <c r="B178" s="109"/>
      <c r="C178" s="69"/>
      <c r="D178" s="99"/>
      <c r="E178" s="82" t="s">
        <v>307</v>
      </c>
      <c r="F178" s="70">
        <v>166</v>
      </c>
      <c r="G178" s="76">
        <v>0</v>
      </c>
      <c r="H178" s="76">
        <v>0</v>
      </c>
      <c r="I178" s="76">
        <v>0</v>
      </c>
      <c r="J178" s="76">
        <v>0</v>
      </c>
      <c r="K178" s="77">
        <v>0</v>
      </c>
    </row>
    <row r="179" spans="1:11" ht="15" customHeight="1">
      <c r="A179" s="110"/>
      <c r="B179" s="109"/>
      <c r="C179" s="69"/>
      <c r="D179" s="99"/>
      <c r="E179" s="99" t="s">
        <v>308</v>
      </c>
      <c r="F179" s="70">
        <v>167</v>
      </c>
      <c r="G179" s="76">
        <v>0</v>
      </c>
      <c r="H179" s="76">
        <v>0</v>
      </c>
      <c r="I179" s="76">
        <v>0</v>
      </c>
      <c r="J179" s="76">
        <v>0</v>
      </c>
      <c r="K179" s="77">
        <v>0</v>
      </c>
    </row>
    <row r="180" spans="1:11" ht="15" customHeight="1">
      <c r="A180" s="110"/>
      <c r="B180" s="109"/>
      <c r="C180" s="69"/>
      <c r="D180" s="99"/>
      <c r="E180" s="99" t="s">
        <v>309</v>
      </c>
      <c r="F180" s="70">
        <v>168</v>
      </c>
      <c r="G180" s="76">
        <v>0</v>
      </c>
      <c r="H180" s="76">
        <v>0</v>
      </c>
      <c r="I180" s="76">
        <v>0</v>
      </c>
      <c r="J180" s="76">
        <v>0</v>
      </c>
      <c r="K180" s="77">
        <v>0</v>
      </c>
    </row>
    <row r="181" spans="1:11" ht="15" customHeight="1">
      <c r="A181" s="112"/>
      <c r="B181" s="113"/>
      <c r="C181" s="114"/>
      <c r="D181" s="115"/>
      <c r="E181" s="115" t="s">
        <v>310</v>
      </c>
      <c r="F181" s="116">
        <v>169</v>
      </c>
      <c r="G181" s="117">
        <v>0</v>
      </c>
      <c r="H181" s="117">
        <v>0</v>
      </c>
      <c r="I181" s="117">
        <v>0</v>
      </c>
      <c r="J181" s="117">
        <v>0</v>
      </c>
      <c r="K181" s="118">
        <v>0</v>
      </c>
    </row>
    <row r="182" spans="4:5" ht="15" customHeight="1">
      <c r="D182" s="119"/>
      <c r="E182" s="119"/>
    </row>
    <row r="183" spans="4:5" ht="15" customHeight="1">
      <c r="D183" s="119"/>
      <c r="E183" s="119"/>
    </row>
    <row r="184" spans="4:5" ht="15" customHeight="1">
      <c r="D184" s="119"/>
      <c r="E184" s="119"/>
    </row>
    <row r="185" spans="5:11" ht="42" customHeight="1">
      <c r="E185" s="366" t="s">
        <v>102</v>
      </c>
      <c r="F185" s="366"/>
      <c r="H185" s="343" t="s">
        <v>103</v>
      </c>
      <c r="I185" s="343" t="s">
        <v>311</v>
      </c>
      <c r="J185" s="343"/>
      <c r="K185" s="120"/>
    </row>
    <row r="186" spans="9:11" ht="12.75">
      <c r="I186" s="367"/>
      <c r="J186" s="367"/>
      <c r="K186" s="367"/>
    </row>
    <row r="188" spans="1:91" s="8" customFormat="1" ht="12.75">
      <c r="A188" s="344"/>
      <c r="B188" s="344"/>
      <c r="C188" s="345"/>
      <c r="D188" s="345"/>
      <c r="E188" s="345"/>
      <c r="F188" s="345"/>
      <c r="G188" s="345"/>
      <c r="H188" s="345"/>
      <c r="I188" s="345"/>
      <c r="J188" s="345"/>
      <c r="K188" s="6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</row>
    <row r="748" ht="3.75" customHeight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4.5" customHeight="1" hidden="1"/>
    <row r="761" ht="12.75" hidden="1"/>
    <row r="762" ht="12.75" hidden="1"/>
    <row r="763" ht="12.75" hidden="1"/>
    <row r="764" ht="12.75" hidden="1"/>
    <row r="765" ht="12.75" hidden="1"/>
    <row r="766" ht="12.75" hidden="1"/>
  </sheetData>
  <sheetProtection selectLockedCells="1" selectUnlockedCells="1"/>
  <mergeCells count="137">
    <mergeCell ref="I186:K186"/>
    <mergeCell ref="A188:B188"/>
    <mergeCell ref="C188:J188"/>
    <mergeCell ref="D175:E175"/>
    <mergeCell ref="D176:E176"/>
    <mergeCell ref="E185:F185"/>
    <mergeCell ref="H185:J185"/>
    <mergeCell ref="D162:E162"/>
    <mergeCell ref="D163:E163"/>
    <mergeCell ref="A164:A174"/>
    <mergeCell ref="D164:E164"/>
    <mergeCell ref="D165:E165"/>
    <mergeCell ref="D166:E166"/>
    <mergeCell ref="D167:E167"/>
    <mergeCell ref="D168:E168"/>
    <mergeCell ref="D169:E169"/>
    <mergeCell ref="D170:E170"/>
    <mergeCell ref="D156:E156"/>
    <mergeCell ref="D157:E157"/>
    <mergeCell ref="D160:E160"/>
    <mergeCell ref="D161:E161"/>
    <mergeCell ref="D139:E139"/>
    <mergeCell ref="D148:E148"/>
    <mergeCell ref="B149:B155"/>
    <mergeCell ref="D149:E149"/>
    <mergeCell ref="D152:E152"/>
    <mergeCell ref="D155:E155"/>
    <mergeCell ref="D135:E135"/>
    <mergeCell ref="D136:E136"/>
    <mergeCell ref="D137:E137"/>
    <mergeCell ref="D138:E138"/>
    <mergeCell ref="C131:E131"/>
    <mergeCell ref="D132:E132"/>
    <mergeCell ref="D133:E133"/>
    <mergeCell ref="D134:E134"/>
    <mergeCell ref="D123:E123"/>
    <mergeCell ref="D124:E124"/>
    <mergeCell ref="C125:C130"/>
    <mergeCell ref="D125:E125"/>
    <mergeCell ref="D126:E126"/>
    <mergeCell ref="D127:E127"/>
    <mergeCell ref="D128:E128"/>
    <mergeCell ref="D129:E129"/>
    <mergeCell ref="D130:E130"/>
    <mergeCell ref="D113:E113"/>
    <mergeCell ref="D114:E114"/>
    <mergeCell ref="D115:E115"/>
    <mergeCell ref="C116:C122"/>
    <mergeCell ref="D116:E116"/>
    <mergeCell ref="D119:E119"/>
    <mergeCell ref="D122:E122"/>
    <mergeCell ref="D109:E109"/>
    <mergeCell ref="D110:E110"/>
    <mergeCell ref="D111:E111"/>
    <mergeCell ref="D112:E112"/>
    <mergeCell ref="D103:E103"/>
    <mergeCell ref="D104:E104"/>
    <mergeCell ref="D107:E107"/>
    <mergeCell ref="D108:E108"/>
    <mergeCell ref="D98:E98"/>
    <mergeCell ref="D99:E99"/>
    <mergeCell ref="C100:C102"/>
    <mergeCell ref="D100:E100"/>
    <mergeCell ref="D101:E101"/>
    <mergeCell ref="D102:E102"/>
    <mergeCell ref="D94:E94"/>
    <mergeCell ref="D95:E95"/>
    <mergeCell ref="D96:E96"/>
    <mergeCell ref="C97:E97"/>
    <mergeCell ref="C90:E90"/>
    <mergeCell ref="D91:E91"/>
    <mergeCell ref="D92:E92"/>
    <mergeCell ref="D93:E93"/>
    <mergeCell ref="D78:E78"/>
    <mergeCell ref="D79:E79"/>
    <mergeCell ref="D80:E80"/>
    <mergeCell ref="D89:E89"/>
    <mergeCell ref="D74:E74"/>
    <mergeCell ref="D75:E75"/>
    <mergeCell ref="D76:E76"/>
    <mergeCell ref="D77:E77"/>
    <mergeCell ref="D59:E59"/>
    <mergeCell ref="D61:E61"/>
    <mergeCell ref="D68:E68"/>
    <mergeCell ref="D73:E73"/>
    <mergeCell ref="D53:E53"/>
    <mergeCell ref="D56:E56"/>
    <mergeCell ref="D57:E57"/>
    <mergeCell ref="D58:E58"/>
    <mergeCell ref="D49:E49"/>
    <mergeCell ref="D50:E50"/>
    <mergeCell ref="D51:E51"/>
    <mergeCell ref="D52:E52"/>
    <mergeCell ref="D39:E39"/>
    <mergeCell ref="B40:E40"/>
    <mergeCell ref="A41:A156"/>
    <mergeCell ref="C41:E41"/>
    <mergeCell ref="B42:B139"/>
    <mergeCell ref="C42:E42"/>
    <mergeCell ref="D43:E43"/>
    <mergeCell ref="D44:E44"/>
    <mergeCell ref="D45:E45"/>
    <mergeCell ref="D48:E48"/>
    <mergeCell ref="B34:B38"/>
    <mergeCell ref="D34:E34"/>
    <mergeCell ref="D35:E35"/>
    <mergeCell ref="D36:E36"/>
    <mergeCell ref="D37:E37"/>
    <mergeCell ref="D38:E38"/>
    <mergeCell ref="D23:E23"/>
    <mergeCell ref="D24:E24"/>
    <mergeCell ref="D25:E25"/>
    <mergeCell ref="D33:E33"/>
    <mergeCell ref="B11:C11"/>
    <mergeCell ref="D11:E11"/>
    <mergeCell ref="D12:E12"/>
    <mergeCell ref="A13:A39"/>
    <mergeCell ref="D13:E13"/>
    <mergeCell ref="B14:B24"/>
    <mergeCell ref="D14:E14"/>
    <mergeCell ref="D19:E19"/>
    <mergeCell ref="D20:E20"/>
    <mergeCell ref="C21:C22"/>
    <mergeCell ref="A5:E5"/>
    <mergeCell ref="A6:K6"/>
    <mergeCell ref="A8:C10"/>
    <mergeCell ref="D8:E10"/>
    <mergeCell ref="F8:F10"/>
    <mergeCell ref="G8:I8"/>
    <mergeCell ref="G9:H9"/>
    <mergeCell ref="I9:I10"/>
    <mergeCell ref="J9:J10"/>
    <mergeCell ref="K9:K10"/>
    <mergeCell ref="A1:E1"/>
    <mergeCell ref="A2:E2"/>
    <mergeCell ref="A3:E3"/>
    <mergeCell ref="A4:E4"/>
  </mergeCells>
  <printOptions/>
  <pageMargins left="0.5513888888888889" right="0.31527777777777777" top="0.31527777777777777" bottom="0.5104166666666666" header="0.5118055555555555" footer="0.31527777777777777"/>
  <pageSetup horizontalDpi="300" verticalDpi="300" orientation="portrait" paperSize="9" scale="80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K16" sqref="K16"/>
    </sheetView>
  </sheetViews>
  <sheetFormatPr defaultColWidth="9.140625" defaultRowHeight="12.75"/>
  <cols>
    <col min="1" max="1" width="6.421875" style="121" customWidth="1"/>
    <col min="2" max="2" width="47.8515625" style="121" customWidth="1"/>
    <col min="3" max="3" width="11.00390625" style="121" customWidth="1"/>
    <col min="4" max="4" width="10.7109375" style="121" customWidth="1"/>
    <col min="5" max="5" width="8.8515625" style="121" customWidth="1"/>
    <col min="6" max="6" width="14.7109375" style="121" customWidth="1"/>
    <col min="7" max="7" width="12.421875" style="121" customWidth="1"/>
    <col min="8" max="8" width="10.28125" style="121" customWidth="1"/>
  </cols>
  <sheetData>
    <row r="1" spans="1:7" ht="12.75" customHeight="1">
      <c r="A1" s="331" t="s">
        <v>0</v>
      </c>
      <c r="B1" s="331"/>
      <c r="C1" s="331"/>
      <c r="D1" s="331"/>
      <c r="E1" s="331"/>
      <c r="G1" s="122"/>
    </row>
    <row r="2" spans="1:7" ht="12.75">
      <c r="A2" s="331" t="s">
        <v>1</v>
      </c>
      <c r="B2" s="331"/>
      <c r="C2" s="331"/>
      <c r="D2" s="331"/>
      <c r="E2" s="331"/>
      <c r="G2" s="122"/>
    </row>
    <row r="3" spans="1:7" ht="12.75" customHeight="1">
      <c r="A3" s="331" t="s">
        <v>2</v>
      </c>
      <c r="B3" s="331"/>
      <c r="C3" s="331"/>
      <c r="D3" s="331"/>
      <c r="E3" s="331"/>
      <c r="G3" s="122"/>
    </row>
    <row r="4" spans="1:7" ht="12.75" customHeight="1">
      <c r="A4" s="331" t="s">
        <v>3</v>
      </c>
      <c r="B4" s="331"/>
      <c r="C4" s="331"/>
      <c r="D4" s="331"/>
      <c r="E4" s="331"/>
      <c r="G4" s="122"/>
    </row>
    <row r="5" spans="1:7" ht="12.75" customHeight="1">
      <c r="A5" s="331" t="s">
        <v>4</v>
      </c>
      <c r="B5" s="331"/>
      <c r="C5" s="331"/>
      <c r="D5" s="331"/>
      <c r="E5" s="331"/>
      <c r="G5" s="122"/>
    </row>
    <row r="6" ht="12.75">
      <c r="G6" s="122" t="s">
        <v>312</v>
      </c>
    </row>
    <row r="7" spans="2:8" ht="12.75">
      <c r="B7" s="368" t="s">
        <v>313</v>
      </c>
      <c r="C7" s="368"/>
      <c r="D7" s="368"/>
      <c r="E7" s="368"/>
      <c r="F7" s="368"/>
      <c r="G7" s="368"/>
      <c r="H7" s="368"/>
    </row>
    <row r="9" ht="12.75">
      <c r="H9" s="123" t="s">
        <v>314</v>
      </c>
    </row>
    <row r="10" spans="1:8" ht="12.75" customHeight="1">
      <c r="A10" s="124" t="s">
        <v>315</v>
      </c>
      <c r="B10" s="369" t="s">
        <v>316</v>
      </c>
      <c r="C10" s="370" t="s">
        <v>317</v>
      </c>
      <c r="D10" s="370"/>
      <c r="E10" s="371" t="s">
        <v>318</v>
      </c>
      <c r="F10" s="370" t="s">
        <v>106</v>
      </c>
      <c r="G10" s="370"/>
      <c r="H10" s="371" t="s">
        <v>319</v>
      </c>
    </row>
    <row r="11" spans="1:8" ht="12.75">
      <c r="A11" s="124" t="s">
        <v>320</v>
      </c>
      <c r="B11" s="369"/>
      <c r="C11" s="125" t="s">
        <v>321</v>
      </c>
      <c r="D11" s="125" t="s">
        <v>322</v>
      </c>
      <c r="E11" s="371"/>
      <c r="F11" s="125" t="s">
        <v>321</v>
      </c>
      <c r="G11" s="125" t="s">
        <v>322</v>
      </c>
      <c r="H11" s="371"/>
    </row>
    <row r="12" spans="1:8" s="126" customFormat="1" ht="12.75">
      <c r="A12" s="125">
        <v>0</v>
      </c>
      <c r="B12" s="125">
        <v>1</v>
      </c>
      <c r="C12" s="125">
        <v>2</v>
      </c>
      <c r="D12" s="125">
        <v>3</v>
      </c>
      <c r="E12" s="125">
        <v>4</v>
      </c>
      <c r="F12" s="125">
        <v>5</v>
      </c>
      <c r="G12" s="125">
        <v>6</v>
      </c>
      <c r="H12" s="125">
        <v>7</v>
      </c>
    </row>
    <row r="13" spans="1:8" s="126" customFormat="1" ht="12.75">
      <c r="A13" s="125" t="s">
        <v>19</v>
      </c>
      <c r="B13" s="127" t="s">
        <v>323</v>
      </c>
      <c r="C13" s="128">
        <v>3364.839</v>
      </c>
      <c r="D13" s="128">
        <v>3853.839</v>
      </c>
      <c r="E13" s="128">
        <f>D13/C13*100</f>
        <v>114.53264182922274</v>
      </c>
      <c r="F13" s="128">
        <v>3848.564</v>
      </c>
      <c r="G13" s="128">
        <v>3707.228</v>
      </c>
      <c r="H13" s="128">
        <f>G13/F13*100</f>
        <v>96.32756529448388</v>
      </c>
    </row>
    <row r="14" spans="1:8" ht="16.5" customHeight="1">
      <c r="A14" s="125">
        <v>1</v>
      </c>
      <c r="B14" s="129" t="s">
        <v>324</v>
      </c>
      <c r="C14" s="130">
        <v>3364.839</v>
      </c>
      <c r="D14" s="130">
        <v>3847.285</v>
      </c>
      <c r="E14" s="130">
        <f>D14/C14*100</f>
        <v>114.33786282196563</v>
      </c>
      <c r="F14" s="130">
        <v>3828.49</v>
      </c>
      <c r="G14" s="130">
        <v>3698.345</v>
      </c>
      <c r="H14" s="128">
        <f>G14/F14*100</f>
        <v>96.60061799821862</v>
      </c>
    </row>
    <row r="15" spans="1:8" ht="15.75" customHeight="1">
      <c r="A15" s="131" t="s">
        <v>325</v>
      </c>
      <c r="B15" s="132" t="s">
        <v>26</v>
      </c>
      <c r="C15" s="130">
        <v>0</v>
      </c>
      <c r="D15" s="130">
        <v>6.554</v>
      </c>
      <c r="E15" s="130">
        <v>0</v>
      </c>
      <c r="F15" s="130">
        <v>20.074</v>
      </c>
      <c r="G15" s="130">
        <v>8.883</v>
      </c>
      <c r="H15" s="128">
        <f>G15/F15*100</f>
        <v>44.2512702998904</v>
      </c>
    </row>
    <row r="16" spans="1:8" ht="15.75" customHeight="1">
      <c r="A16" s="125" t="s">
        <v>326</v>
      </c>
      <c r="B16" s="133" t="s">
        <v>27</v>
      </c>
      <c r="C16" s="134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</row>
    <row r="21" spans="2:7" ht="39.75" customHeight="1">
      <c r="B21" s="372" t="s">
        <v>102</v>
      </c>
      <c r="C21" s="372"/>
      <c r="F21" s="346" t="s">
        <v>327</v>
      </c>
      <c r="G21" s="346"/>
    </row>
    <row r="22" spans="6:7" ht="15" customHeight="1">
      <c r="F22" s="373" t="s">
        <v>328</v>
      </c>
      <c r="G22" s="373"/>
    </row>
  </sheetData>
  <sheetProtection selectLockedCells="1" selectUnlockedCells="1"/>
  <mergeCells count="14">
    <mergeCell ref="B21:C21"/>
    <mergeCell ref="F21:G21"/>
    <mergeCell ref="F22:G22"/>
    <mergeCell ref="A5:E5"/>
    <mergeCell ref="B7:H7"/>
    <mergeCell ref="B10:B11"/>
    <mergeCell ref="C10:D10"/>
    <mergeCell ref="E10:E11"/>
    <mergeCell ref="F10:G10"/>
    <mergeCell ref="H10:H11"/>
    <mergeCell ref="A1:E1"/>
    <mergeCell ref="A2:E2"/>
    <mergeCell ref="A3:E3"/>
    <mergeCell ref="A4:E4"/>
  </mergeCells>
  <printOptions/>
  <pageMargins left="0.7479166666666667" right="0.24027777777777778" top="0.9840277777777777" bottom="0.9840277777777777" header="0.5118055555555555" footer="0.5"/>
  <pageSetup horizontalDpi="300" verticalDpi="300" orientation="landscape" paperSize="9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8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J2" sqref="J2"/>
    </sheetView>
  </sheetViews>
  <sheetFormatPr defaultColWidth="9.140625" defaultRowHeight="12.75"/>
  <cols>
    <col min="1" max="1" width="3.8515625" style="136" customWidth="1"/>
    <col min="2" max="2" width="3.28125" style="136" customWidth="1"/>
    <col min="3" max="3" width="3.140625" style="136" customWidth="1"/>
    <col min="4" max="4" width="5.28125" style="136" customWidth="1"/>
    <col min="5" max="5" width="44.00390625" style="136" customWidth="1"/>
    <col min="6" max="6" width="4.7109375" style="136" customWidth="1"/>
    <col min="7" max="7" width="11.7109375" style="137" customWidth="1"/>
    <col min="8" max="8" width="8.7109375" style="137" customWidth="1"/>
    <col min="9" max="9" width="9.7109375" style="137" customWidth="1"/>
    <col min="10" max="10" width="10.00390625" style="137" customWidth="1"/>
    <col min="11" max="11" width="9.8515625" style="137" customWidth="1"/>
    <col min="12" max="236" width="9.140625" style="136" customWidth="1"/>
  </cols>
  <sheetData>
    <row r="1" spans="1:5" ht="12.75" customHeight="1">
      <c r="A1" s="331" t="s">
        <v>0</v>
      </c>
      <c r="B1" s="331"/>
      <c r="C1" s="331"/>
      <c r="D1" s="331"/>
      <c r="E1" s="331"/>
    </row>
    <row r="2" spans="1:10" ht="12.75">
      <c r="A2" s="331" t="s">
        <v>1</v>
      </c>
      <c r="B2" s="331"/>
      <c r="C2" s="331"/>
      <c r="D2" s="331"/>
      <c r="E2" s="331"/>
      <c r="J2" s="450" t="s">
        <v>329</v>
      </c>
    </row>
    <row r="3" spans="1:5" ht="12.75" customHeight="1">
      <c r="A3" s="331" t="s">
        <v>2</v>
      </c>
      <c r="B3" s="331"/>
      <c r="C3" s="331"/>
      <c r="D3" s="331"/>
      <c r="E3" s="331"/>
    </row>
    <row r="4" spans="1:5" ht="12.75" customHeight="1">
      <c r="A4" s="331" t="s">
        <v>3</v>
      </c>
      <c r="B4" s="331"/>
      <c r="C4" s="331"/>
      <c r="D4" s="331"/>
      <c r="E4" s="331"/>
    </row>
    <row r="5" spans="1:5" ht="12.75" customHeight="1">
      <c r="A5" s="331" t="s">
        <v>4</v>
      </c>
      <c r="B5" s="331"/>
      <c r="C5" s="331"/>
      <c r="D5" s="331"/>
      <c r="E5" s="331"/>
    </row>
    <row r="6" spans="1:5" ht="12.75">
      <c r="A6" s="9"/>
      <c r="B6" s="9"/>
      <c r="C6" s="9"/>
      <c r="D6" s="9"/>
      <c r="E6" s="9"/>
    </row>
    <row r="7" ht="12.75" customHeight="1"/>
    <row r="8" spans="1:11" ht="12.75">
      <c r="A8" s="374" t="s">
        <v>330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</row>
    <row r="9" spans="1:11" ht="12.7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1" ht="12.75">
      <c r="K11" s="137" t="s">
        <v>7</v>
      </c>
    </row>
    <row r="12" spans="1:11" ht="52.5" customHeight="1">
      <c r="A12" s="375" t="s">
        <v>331</v>
      </c>
      <c r="B12" s="375"/>
      <c r="C12" s="139"/>
      <c r="D12" s="139"/>
      <c r="E12" s="139" t="s">
        <v>316</v>
      </c>
      <c r="F12" s="140" t="s">
        <v>9</v>
      </c>
      <c r="G12" s="141" t="s">
        <v>107</v>
      </c>
      <c r="H12" s="142" t="s">
        <v>332</v>
      </c>
      <c r="I12" s="142" t="s">
        <v>333</v>
      </c>
      <c r="J12" s="142" t="s">
        <v>334</v>
      </c>
      <c r="K12" s="143" t="s">
        <v>335</v>
      </c>
    </row>
    <row r="13" spans="1:11" ht="12.75">
      <c r="A13" s="144"/>
      <c r="B13" s="145"/>
      <c r="C13" s="145"/>
      <c r="D13" s="145"/>
      <c r="E13" s="145">
        <v>0</v>
      </c>
      <c r="F13" s="145">
        <v>1</v>
      </c>
      <c r="G13" s="146">
        <v>2</v>
      </c>
      <c r="H13" s="146">
        <v>3</v>
      </c>
      <c r="I13" s="146">
        <v>4</v>
      </c>
      <c r="J13" s="146">
        <v>5</v>
      </c>
      <c r="K13" s="147">
        <v>6</v>
      </c>
    </row>
    <row r="14" spans="1:11" ht="23.25" customHeight="1">
      <c r="A14" s="148" t="s">
        <v>19</v>
      </c>
      <c r="B14" s="20"/>
      <c r="C14" s="20"/>
      <c r="D14" s="376" t="s">
        <v>336</v>
      </c>
      <c r="E14" s="376"/>
      <c r="F14" s="150">
        <v>1</v>
      </c>
      <c r="G14" s="151">
        <v>3888.29</v>
      </c>
      <c r="H14" s="151">
        <v>795.54</v>
      </c>
      <c r="I14" s="151">
        <v>1002.452</v>
      </c>
      <c r="J14" s="151">
        <v>1087.7</v>
      </c>
      <c r="K14" s="152">
        <v>1002.598</v>
      </c>
    </row>
    <row r="15" spans="1:11" ht="30.75" customHeight="1">
      <c r="A15" s="377"/>
      <c r="B15" s="153">
        <v>1</v>
      </c>
      <c r="C15" s="20"/>
      <c r="D15" s="376" t="s">
        <v>116</v>
      </c>
      <c r="E15" s="376"/>
      <c r="F15" s="150">
        <v>2</v>
      </c>
      <c r="G15" s="151">
        <v>3881.29</v>
      </c>
      <c r="H15" s="151">
        <v>794.04</v>
      </c>
      <c r="I15" s="151">
        <v>1000.452</v>
      </c>
      <c r="J15" s="151">
        <v>1085.7</v>
      </c>
      <c r="K15" s="152">
        <v>1001.098</v>
      </c>
    </row>
    <row r="16" spans="1:11" ht="25.5" customHeight="1">
      <c r="A16" s="377"/>
      <c r="B16" s="378"/>
      <c r="C16" s="20" t="s">
        <v>22</v>
      </c>
      <c r="D16" s="376" t="s">
        <v>117</v>
      </c>
      <c r="E16" s="376"/>
      <c r="F16" s="150">
        <v>3</v>
      </c>
      <c r="G16" s="151">
        <v>3871.29</v>
      </c>
      <c r="H16" s="151">
        <v>794.04</v>
      </c>
      <c r="I16" s="151">
        <v>990.452</v>
      </c>
      <c r="J16" s="151">
        <v>1085.7</v>
      </c>
      <c r="K16" s="152">
        <v>1001.098</v>
      </c>
    </row>
    <row r="17" spans="1:11" ht="12.75">
      <c r="A17" s="377"/>
      <c r="B17" s="378"/>
      <c r="C17" s="20"/>
      <c r="D17" s="149" t="s">
        <v>118</v>
      </c>
      <c r="E17" s="149" t="s">
        <v>119</v>
      </c>
      <c r="F17" s="150">
        <v>4</v>
      </c>
      <c r="G17" s="151">
        <v>0</v>
      </c>
      <c r="H17" s="151"/>
      <c r="I17" s="151"/>
      <c r="J17" s="151"/>
      <c r="K17" s="152"/>
    </row>
    <row r="18" spans="1:11" ht="12.75">
      <c r="A18" s="377"/>
      <c r="B18" s="378"/>
      <c r="C18" s="20"/>
      <c r="D18" s="149" t="s">
        <v>120</v>
      </c>
      <c r="E18" s="149" t="s">
        <v>121</v>
      </c>
      <c r="F18" s="150">
        <v>5</v>
      </c>
      <c r="G18" s="151">
        <v>3871.29</v>
      </c>
      <c r="H18" s="151">
        <v>794.04</v>
      </c>
      <c r="I18" s="151">
        <v>990.452</v>
      </c>
      <c r="J18" s="151">
        <v>1085.7</v>
      </c>
      <c r="K18" s="152">
        <v>1001.098</v>
      </c>
    </row>
    <row r="19" spans="1:11" ht="12.75">
      <c r="A19" s="377"/>
      <c r="B19" s="378"/>
      <c r="C19" s="20"/>
      <c r="D19" s="149" t="s">
        <v>122</v>
      </c>
      <c r="E19" s="149" t="s">
        <v>123</v>
      </c>
      <c r="F19" s="150">
        <v>6</v>
      </c>
      <c r="G19" s="151">
        <v>0</v>
      </c>
      <c r="H19" s="151">
        <v>0</v>
      </c>
      <c r="I19" s="151">
        <v>0</v>
      </c>
      <c r="J19" s="151">
        <v>0</v>
      </c>
      <c r="K19" s="152">
        <v>0</v>
      </c>
    </row>
    <row r="20" spans="1:11" ht="12.75">
      <c r="A20" s="377"/>
      <c r="B20" s="378"/>
      <c r="C20" s="20"/>
      <c r="D20" s="149" t="s">
        <v>124</v>
      </c>
      <c r="E20" s="149" t="s">
        <v>125</v>
      </c>
      <c r="F20" s="150">
        <v>7</v>
      </c>
      <c r="G20" s="151">
        <v>0</v>
      </c>
      <c r="H20" s="151">
        <v>0</v>
      </c>
      <c r="I20" s="151">
        <v>0</v>
      </c>
      <c r="J20" s="151">
        <v>0</v>
      </c>
      <c r="K20" s="152">
        <v>0</v>
      </c>
    </row>
    <row r="21" spans="1:11" ht="15" customHeight="1">
      <c r="A21" s="377"/>
      <c r="B21" s="378"/>
      <c r="C21" s="20" t="s">
        <v>24</v>
      </c>
      <c r="D21" s="376" t="s">
        <v>126</v>
      </c>
      <c r="E21" s="376"/>
      <c r="F21" s="150">
        <v>8</v>
      </c>
      <c r="G21" s="151">
        <v>0</v>
      </c>
      <c r="H21" s="151">
        <v>0</v>
      </c>
      <c r="I21" s="151">
        <v>0</v>
      </c>
      <c r="J21" s="151">
        <v>0</v>
      </c>
      <c r="K21" s="152">
        <v>0</v>
      </c>
    </row>
    <row r="22" spans="1:11" ht="27" customHeight="1">
      <c r="A22" s="377"/>
      <c r="B22" s="378"/>
      <c r="C22" s="20" t="s">
        <v>71</v>
      </c>
      <c r="D22" s="376" t="s">
        <v>127</v>
      </c>
      <c r="E22" s="376"/>
      <c r="F22" s="150">
        <v>9</v>
      </c>
      <c r="G22" s="151">
        <v>0</v>
      </c>
      <c r="H22" s="151">
        <v>0</v>
      </c>
      <c r="I22" s="151">
        <v>0</v>
      </c>
      <c r="J22" s="151">
        <v>0</v>
      </c>
      <c r="K22" s="152">
        <v>0</v>
      </c>
    </row>
    <row r="23" spans="1:11" ht="12.75">
      <c r="A23" s="377"/>
      <c r="B23" s="378"/>
      <c r="C23" s="378"/>
      <c r="D23" s="40" t="s">
        <v>128</v>
      </c>
      <c r="E23" s="154" t="s">
        <v>23</v>
      </c>
      <c r="F23" s="150">
        <v>10</v>
      </c>
      <c r="G23" s="151">
        <v>0</v>
      </c>
      <c r="H23" s="151">
        <v>0</v>
      </c>
      <c r="I23" s="151">
        <v>0</v>
      </c>
      <c r="J23" s="151">
        <v>0</v>
      </c>
      <c r="K23" s="152">
        <v>0</v>
      </c>
    </row>
    <row r="24" spans="1:11" ht="12.75">
      <c r="A24" s="377"/>
      <c r="B24" s="378"/>
      <c r="C24" s="378"/>
      <c r="D24" s="40" t="s">
        <v>129</v>
      </c>
      <c r="E24" s="154" t="s">
        <v>25</v>
      </c>
      <c r="F24" s="150">
        <v>11</v>
      </c>
      <c r="G24" s="151">
        <v>0</v>
      </c>
      <c r="H24" s="151">
        <v>0</v>
      </c>
      <c r="I24" s="151">
        <v>0</v>
      </c>
      <c r="J24" s="151">
        <v>0</v>
      </c>
      <c r="K24" s="152">
        <v>0</v>
      </c>
    </row>
    <row r="25" spans="1:11" ht="15" customHeight="1">
      <c r="A25" s="377"/>
      <c r="B25" s="378"/>
      <c r="C25" s="20" t="s">
        <v>81</v>
      </c>
      <c r="D25" s="376" t="s">
        <v>130</v>
      </c>
      <c r="E25" s="376"/>
      <c r="F25" s="150">
        <v>12</v>
      </c>
      <c r="G25" s="151">
        <v>0</v>
      </c>
      <c r="H25" s="151">
        <v>0</v>
      </c>
      <c r="I25" s="151">
        <v>0</v>
      </c>
      <c r="J25" s="151">
        <v>0</v>
      </c>
      <c r="K25" s="152">
        <v>0</v>
      </c>
    </row>
    <row r="26" spans="1:11" ht="30" customHeight="1">
      <c r="A26" s="377"/>
      <c r="B26" s="378"/>
      <c r="C26" s="20" t="s">
        <v>83</v>
      </c>
      <c r="D26" s="376" t="s">
        <v>131</v>
      </c>
      <c r="E26" s="376"/>
      <c r="F26" s="150">
        <v>13</v>
      </c>
      <c r="G26" s="151">
        <v>0</v>
      </c>
      <c r="H26" s="151">
        <v>0</v>
      </c>
      <c r="I26" s="151">
        <v>0</v>
      </c>
      <c r="J26" s="151">
        <v>0</v>
      </c>
      <c r="K26" s="152">
        <v>0</v>
      </c>
    </row>
    <row r="27" spans="1:11" ht="27" customHeight="1">
      <c r="A27" s="377"/>
      <c r="B27" s="20"/>
      <c r="C27" s="20" t="s">
        <v>132</v>
      </c>
      <c r="D27" s="376" t="s">
        <v>133</v>
      </c>
      <c r="E27" s="376"/>
      <c r="F27" s="150">
        <v>14</v>
      </c>
      <c r="G27" s="151">
        <v>10</v>
      </c>
      <c r="H27" s="151">
        <v>0</v>
      </c>
      <c r="I27" s="151">
        <v>10</v>
      </c>
      <c r="J27" s="151">
        <v>0</v>
      </c>
      <c r="K27" s="152">
        <v>0</v>
      </c>
    </row>
    <row r="28" spans="1:11" ht="15" customHeight="1">
      <c r="A28" s="377"/>
      <c r="B28" s="20"/>
      <c r="C28" s="20"/>
      <c r="D28" s="149" t="s">
        <v>134</v>
      </c>
      <c r="E28" s="149" t="s">
        <v>135</v>
      </c>
      <c r="F28" s="150">
        <v>15</v>
      </c>
      <c r="G28" s="151">
        <v>10</v>
      </c>
      <c r="H28" s="151">
        <v>0</v>
      </c>
      <c r="I28" s="151">
        <v>10</v>
      </c>
      <c r="J28" s="151">
        <v>0</v>
      </c>
      <c r="K28" s="152">
        <v>0</v>
      </c>
    </row>
    <row r="29" spans="1:11" ht="25.5">
      <c r="A29" s="377"/>
      <c r="B29" s="20"/>
      <c r="C29" s="20"/>
      <c r="D29" s="149" t="s">
        <v>136</v>
      </c>
      <c r="E29" s="149" t="s">
        <v>137</v>
      </c>
      <c r="F29" s="150">
        <v>16</v>
      </c>
      <c r="G29" s="151">
        <v>0</v>
      </c>
      <c r="H29" s="151">
        <v>0</v>
      </c>
      <c r="I29" s="151">
        <v>0</v>
      </c>
      <c r="J29" s="151">
        <v>0</v>
      </c>
      <c r="K29" s="152">
        <v>0</v>
      </c>
    </row>
    <row r="30" spans="1:11" ht="12.75">
      <c r="A30" s="377"/>
      <c r="B30" s="20"/>
      <c r="C30" s="20"/>
      <c r="D30" s="149"/>
      <c r="E30" s="155" t="s">
        <v>138</v>
      </c>
      <c r="F30" s="150">
        <v>17</v>
      </c>
      <c r="G30" s="151">
        <v>0</v>
      </c>
      <c r="H30" s="151">
        <v>0</v>
      </c>
      <c r="I30" s="151">
        <v>0</v>
      </c>
      <c r="J30" s="151">
        <v>0</v>
      </c>
      <c r="K30" s="152">
        <v>0</v>
      </c>
    </row>
    <row r="31" spans="1:11" ht="12.75">
      <c r="A31" s="377"/>
      <c r="B31" s="20"/>
      <c r="C31" s="20"/>
      <c r="D31" s="149"/>
      <c r="E31" s="155" t="s">
        <v>139</v>
      </c>
      <c r="F31" s="150">
        <v>18</v>
      </c>
      <c r="G31" s="151">
        <v>0</v>
      </c>
      <c r="H31" s="151">
        <v>0</v>
      </c>
      <c r="I31" s="151">
        <v>0</v>
      </c>
      <c r="J31" s="151">
        <v>0</v>
      </c>
      <c r="K31" s="152">
        <v>0</v>
      </c>
    </row>
    <row r="32" spans="1:11" ht="15" customHeight="1">
      <c r="A32" s="377"/>
      <c r="B32" s="20"/>
      <c r="C32" s="20"/>
      <c r="D32" s="149" t="s">
        <v>140</v>
      </c>
      <c r="E32" s="149" t="s">
        <v>141</v>
      </c>
      <c r="F32" s="150">
        <v>19</v>
      </c>
      <c r="G32" s="151">
        <v>0</v>
      </c>
      <c r="H32" s="151">
        <v>0</v>
      </c>
      <c r="I32" s="151">
        <v>0</v>
      </c>
      <c r="J32" s="151">
        <v>0</v>
      </c>
      <c r="K32" s="152">
        <v>0</v>
      </c>
    </row>
    <row r="33" spans="1:11" ht="12.75">
      <c r="A33" s="377"/>
      <c r="B33" s="20"/>
      <c r="C33" s="20"/>
      <c r="D33" s="149" t="s">
        <v>142</v>
      </c>
      <c r="E33" s="149" t="s">
        <v>143</v>
      </c>
      <c r="F33" s="150">
        <v>20</v>
      </c>
      <c r="G33" s="151">
        <v>0</v>
      </c>
      <c r="H33" s="151">
        <v>0</v>
      </c>
      <c r="I33" s="151">
        <v>0</v>
      </c>
      <c r="J33" s="151">
        <v>0</v>
      </c>
      <c r="K33" s="152">
        <v>0</v>
      </c>
    </row>
    <row r="34" spans="1:11" ht="12.75">
      <c r="A34" s="377"/>
      <c r="B34" s="20"/>
      <c r="C34" s="20"/>
      <c r="D34" s="149" t="s">
        <v>144</v>
      </c>
      <c r="E34" s="149" t="s">
        <v>125</v>
      </c>
      <c r="F34" s="150">
        <v>21</v>
      </c>
      <c r="G34" s="151">
        <v>0</v>
      </c>
      <c r="H34" s="151">
        <v>0</v>
      </c>
      <c r="I34" s="151">
        <v>0</v>
      </c>
      <c r="J34" s="151">
        <v>0</v>
      </c>
      <c r="K34" s="152">
        <v>0</v>
      </c>
    </row>
    <row r="35" spans="1:11" ht="33" customHeight="1">
      <c r="A35" s="377"/>
      <c r="B35" s="20">
        <v>2</v>
      </c>
      <c r="C35" s="20"/>
      <c r="D35" s="376" t="s">
        <v>145</v>
      </c>
      <c r="E35" s="376"/>
      <c r="F35" s="150">
        <v>22</v>
      </c>
      <c r="G35" s="151">
        <v>7</v>
      </c>
      <c r="H35" s="151">
        <v>1.5</v>
      </c>
      <c r="I35" s="151">
        <v>2</v>
      </c>
      <c r="J35" s="151">
        <v>2</v>
      </c>
      <c r="K35" s="152">
        <v>1.5</v>
      </c>
    </row>
    <row r="36" spans="1:11" ht="15" customHeight="1">
      <c r="A36" s="377"/>
      <c r="B36" s="378"/>
      <c r="C36" s="20" t="s">
        <v>22</v>
      </c>
      <c r="D36" s="379" t="s">
        <v>146</v>
      </c>
      <c r="E36" s="379"/>
      <c r="F36" s="150">
        <v>23</v>
      </c>
      <c r="G36" s="151">
        <v>0</v>
      </c>
      <c r="H36" s="151">
        <v>0</v>
      </c>
      <c r="I36" s="151">
        <v>0</v>
      </c>
      <c r="J36" s="151">
        <v>0</v>
      </c>
      <c r="K36" s="152">
        <v>0</v>
      </c>
    </row>
    <row r="37" spans="1:11" ht="15" customHeight="1">
      <c r="A37" s="377"/>
      <c r="B37" s="378"/>
      <c r="C37" s="20" t="s">
        <v>24</v>
      </c>
      <c r="D37" s="379" t="s">
        <v>147</v>
      </c>
      <c r="E37" s="379"/>
      <c r="F37" s="150">
        <v>24</v>
      </c>
      <c r="G37" s="151">
        <v>0</v>
      </c>
      <c r="H37" s="151">
        <v>0</v>
      </c>
      <c r="I37" s="151">
        <v>0</v>
      </c>
      <c r="J37" s="151">
        <v>0</v>
      </c>
      <c r="K37" s="152">
        <v>0</v>
      </c>
    </row>
    <row r="38" spans="1:11" ht="15" customHeight="1">
      <c r="A38" s="377"/>
      <c r="B38" s="378"/>
      <c r="C38" s="20" t="s">
        <v>71</v>
      </c>
      <c r="D38" s="379" t="s">
        <v>148</v>
      </c>
      <c r="E38" s="379"/>
      <c r="F38" s="150">
        <v>25</v>
      </c>
      <c r="G38" s="151">
        <v>0</v>
      </c>
      <c r="H38" s="151">
        <v>0</v>
      </c>
      <c r="I38" s="151">
        <v>0</v>
      </c>
      <c r="J38" s="151">
        <v>0</v>
      </c>
      <c r="K38" s="152">
        <v>0</v>
      </c>
    </row>
    <row r="39" spans="1:11" ht="15" customHeight="1">
      <c r="A39" s="377"/>
      <c r="B39" s="378"/>
      <c r="C39" s="20" t="s">
        <v>81</v>
      </c>
      <c r="D39" s="379" t="s">
        <v>149</v>
      </c>
      <c r="E39" s="379"/>
      <c r="F39" s="150">
        <v>26</v>
      </c>
      <c r="G39" s="151">
        <v>0</v>
      </c>
      <c r="H39" s="151">
        <v>0</v>
      </c>
      <c r="I39" s="151">
        <v>0</v>
      </c>
      <c r="J39" s="151">
        <v>0</v>
      </c>
      <c r="K39" s="152">
        <v>0</v>
      </c>
    </row>
    <row r="40" spans="1:11" ht="15" customHeight="1">
      <c r="A40" s="377"/>
      <c r="B40" s="378"/>
      <c r="C40" s="20" t="s">
        <v>83</v>
      </c>
      <c r="D40" s="379" t="s">
        <v>150</v>
      </c>
      <c r="E40" s="379"/>
      <c r="F40" s="150">
        <v>27</v>
      </c>
      <c r="G40" s="151">
        <v>7</v>
      </c>
      <c r="H40" s="151">
        <v>1.5</v>
      </c>
      <c r="I40" s="151">
        <v>2</v>
      </c>
      <c r="J40" s="151">
        <v>2</v>
      </c>
      <c r="K40" s="152">
        <v>1.5</v>
      </c>
    </row>
    <row r="41" spans="1:11" ht="15" customHeight="1">
      <c r="A41" s="377"/>
      <c r="B41" s="20">
        <v>3</v>
      </c>
      <c r="C41" s="20"/>
      <c r="D41" s="379" t="s">
        <v>27</v>
      </c>
      <c r="E41" s="379"/>
      <c r="F41" s="150">
        <v>28</v>
      </c>
      <c r="G41" s="151">
        <v>0</v>
      </c>
      <c r="H41" s="151">
        <v>0</v>
      </c>
      <c r="I41" s="151">
        <v>0</v>
      </c>
      <c r="J41" s="151">
        <v>0</v>
      </c>
      <c r="K41" s="152">
        <v>0</v>
      </c>
    </row>
    <row r="42" spans="1:11" ht="26.25" customHeight="1">
      <c r="A42" s="148" t="s">
        <v>28</v>
      </c>
      <c r="B42" s="379" t="s">
        <v>151</v>
      </c>
      <c r="C42" s="379"/>
      <c r="D42" s="379"/>
      <c r="E42" s="379"/>
      <c r="F42" s="150">
        <v>29</v>
      </c>
      <c r="G42" s="151">
        <v>3647.147</v>
      </c>
      <c r="H42" s="151">
        <v>847.038</v>
      </c>
      <c r="I42" s="151">
        <v>942.739</v>
      </c>
      <c r="J42" s="151">
        <v>941.639</v>
      </c>
      <c r="K42" s="152">
        <v>915.731</v>
      </c>
    </row>
    <row r="43" spans="1:11" ht="36.75" customHeight="1">
      <c r="A43" s="377"/>
      <c r="B43" s="20">
        <v>1</v>
      </c>
      <c r="C43" s="376" t="s">
        <v>152</v>
      </c>
      <c r="D43" s="376"/>
      <c r="E43" s="376"/>
      <c r="F43" s="150">
        <v>30</v>
      </c>
      <c r="G43" s="151">
        <v>3647.147</v>
      </c>
      <c r="H43" s="151">
        <v>847.038</v>
      </c>
      <c r="I43" s="151">
        <v>942.739</v>
      </c>
      <c r="J43" s="151">
        <v>941.639</v>
      </c>
      <c r="K43" s="152">
        <v>915.731</v>
      </c>
    </row>
    <row r="44" spans="1:11" ht="27" customHeight="1">
      <c r="A44" s="377"/>
      <c r="B44" s="378"/>
      <c r="C44" s="376" t="s">
        <v>153</v>
      </c>
      <c r="D44" s="376"/>
      <c r="E44" s="376"/>
      <c r="F44" s="150">
        <v>31</v>
      </c>
      <c r="G44" s="151">
        <v>598.991</v>
      </c>
      <c r="H44" s="151">
        <v>114.839</v>
      </c>
      <c r="I44" s="151">
        <v>187.475</v>
      </c>
      <c r="J44" s="151">
        <v>149.7</v>
      </c>
      <c r="K44" s="152">
        <v>146.977</v>
      </c>
    </row>
    <row r="45" spans="1:11" ht="32.25" customHeight="1">
      <c r="A45" s="377"/>
      <c r="B45" s="378"/>
      <c r="C45" s="20" t="s">
        <v>154</v>
      </c>
      <c r="D45" s="376" t="s">
        <v>155</v>
      </c>
      <c r="E45" s="376"/>
      <c r="F45" s="150">
        <v>32</v>
      </c>
      <c r="G45" s="151">
        <v>324.034</v>
      </c>
      <c r="H45" s="151">
        <v>62.414</v>
      </c>
      <c r="I45" s="151">
        <v>103.1</v>
      </c>
      <c r="J45" s="151">
        <v>81.8</v>
      </c>
      <c r="K45" s="152">
        <v>76.72</v>
      </c>
    </row>
    <row r="46" spans="1:11" ht="15" customHeight="1">
      <c r="A46" s="377"/>
      <c r="B46" s="378"/>
      <c r="C46" s="20" t="s">
        <v>22</v>
      </c>
      <c r="D46" s="376" t="s">
        <v>156</v>
      </c>
      <c r="E46" s="376"/>
      <c r="F46" s="150">
        <v>33</v>
      </c>
      <c r="G46" s="151">
        <v>100.844</v>
      </c>
      <c r="H46" s="151">
        <v>10.415</v>
      </c>
      <c r="I46" s="151">
        <v>45</v>
      </c>
      <c r="J46" s="151">
        <v>22</v>
      </c>
      <c r="K46" s="152">
        <v>23.429</v>
      </c>
    </row>
    <row r="47" spans="1:11" ht="15" customHeight="1">
      <c r="A47" s="377"/>
      <c r="B47" s="378"/>
      <c r="C47" s="20" t="s">
        <v>24</v>
      </c>
      <c r="D47" s="376" t="s">
        <v>157</v>
      </c>
      <c r="E47" s="376"/>
      <c r="F47" s="150">
        <v>34</v>
      </c>
      <c r="G47" s="151">
        <v>141.029</v>
      </c>
      <c r="H47" s="151">
        <v>31.854</v>
      </c>
      <c r="I47" s="151">
        <v>37.9</v>
      </c>
      <c r="J47" s="151">
        <v>38.9</v>
      </c>
      <c r="K47" s="152">
        <v>32.375</v>
      </c>
    </row>
    <row r="48" spans="1:11" ht="13.5" customHeight="1">
      <c r="A48" s="377"/>
      <c r="B48" s="378"/>
      <c r="C48" s="20"/>
      <c r="D48" s="149" t="s">
        <v>158</v>
      </c>
      <c r="E48" s="149" t="s">
        <v>159</v>
      </c>
      <c r="F48" s="150">
        <v>35</v>
      </c>
      <c r="G48" s="151">
        <v>5.885</v>
      </c>
      <c r="H48" s="151">
        <v>1</v>
      </c>
      <c r="I48" s="151">
        <v>1</v>
      </c>
      <c r="J48" s="151">
        <v>2</v>
      </c>
      <c r="K48" s="152">
        <v>1.885</v>
      </c>
    </row>
    <row r="49" spans="1:11" ht="15.75" customHeight="1">
      <c r="A49" s="377"/>
      <c r="B49" s="378"/>
      <c r="C49" s="20"/>
      <c r="D49" s="149" t="s">
        <v>160</v>
      </c>
      <c r="E49" s="149" t="s">
        <v>161</v>
      </c>
      <c r="F49" s="150">
        <v>36</v>
      </c>
      <c r="G49" s="151">
        <v>135.144</v>
      </c>
      <c r="H49" s="151">
        <v>30.854</v>
      </c>
      <c r="I49" s="151">
        <v>36.9</v>
      </c>
      <c r="J49" s="151">
        <v>36.9</v>
      </c>
      <c r="K49" s="152">
        <v>30.49</v>
      </c>
    </row>
    <row r="50" spans="1:11" ht="24.75" customHeight="1">
      <c r="A50" s="377"/>
      <c r="B50" s="378"/>
      <c r="C50" s="20" t="s">
        <v>71</v>
      </c>
      <c r="D50" s="376" t="s">
        <v>162</v>
      </c>
      <c r="E50" s="376"/>
      <c r="F50" s="150">
        <v>37</v>
      </c>
      <c r="G50" s="151">
        <v>62</v>
      </c>
      <c r="H50" s="151">
        <v>15.845</v>
      </c>
      <c r="I50" s="151">
        <v>16.1</v>
      </c>
      <c r="J50" s="151">
        <v>15.9</v>
      </c>
      <c r="K50" s="152">
        <v>14.155</v>
      </c>
    </row>
    <row r="51" spans="1:11" ht="15" customHeight="1">
      <c r="A51" s="377"/>
      <c r="B51" s="378"/>
      <c r="C51" s="20" t="s">
        <v>81</v>
      </c>
      <c r="D51" s="376" t="s">
        <v>163</v>
      </c>
      <c r="E51" s="376"/>
      <c r="F51" s="150">
        <v>38</v>
      </c>
      <c r="G51" s="151">
        <v>20.161</v>
      </c>
      <c r="H51" s="151">
        <v>4.3</v>
      </c>
      <c r="I51" s="151">
        <v>4.1</v>
      </c>
      <c r="J51" s="151">
        <v>5</v>
      </c>
      <c r="K51" s="152">
        <v>6.761</v>
      </c>
    </row>
    <row r="52" spans="1:11" ht="15" customHeight="1">
      <c r="A52" s="377"/>
      <c r="B52" s="378"/>
      <c r="C52" s="20" t="s">
        <v>83</v>
      </c>
      <c r="D52" s="376" t="s">
        <v>164</v>
      </c>
      <c r="E52" s="376"/>
      <c r="F52" s="150">
        <v>39</v>
      </c>
      <c r="G52" s="151">
        <v>0</v>
      </c>
      <c r="H52" s="151">
        <v>0</v>
      </c>
      <c r="I52" s="151">
        <v>0</v>
      </c>
      <c r="J52" s="151">
        <v>0</v>
      </c>
      <c r="K52" s="152">
        <v>0</v>
      </c>
    </row>
    <row r="53" spans="1:11" ht="25.5" customHeight="1">
      <c r="A53" s="377"/>
      <c r="B53" s="378"/>
      <c r="C53" s="20" t="s">
        <v>165</v>
      </c>
      <c r="D53" s="379" t="s">
        <v>166</v>
      </c>
      <c r="E53" s="379"/>
      <c r="F53" s="150">
        <v>40</v>
      </c>
      <c r="G53" s="151">
        <v>87.281</v>
      </c>
      <c r="H53" s="151">
        <v>22</v>
      </c>
      <c r="I53" s="151">
        <v>21.85</v>
      </c>
      <c r="J53" s="151">
        <v>28.35</v>
      </c>
      <c r="K53" s="152">
        <v>15.081</v>
      </c>
    </row>
    <row r="54" spans="1:11" ht="22.5" customHeight="1">
      <c r="A54" s="377"/>
      <c r="B54" s="378"/>
      <c r="C54" s="20" t="s">
        <v>22</v>
      </c>
      <c r="D54" s="379" t="s">
        <v>167</v>
      </c>
      <c r="E54" s="379"/>
      <c r="F54" s="150">
        <v>41</v>
      </c>
      <c r="G54" s="151">
        <v>45.29</v>
      </c>
      <c r="H54" s="151">
        <v>14.2</v>
      </c>
      <c r="I54" s="151">
        <v>11.1</v>
      </c>
      <c r="J54" s="151">
        <v>12.5</v>
      </c>
      <c r="K54" s="152">
        <v>7.49</v>
      </c>
    </row>
    <row r="55" spans="1:11" ht="22.5" customHeight="1">
      <c r="A55" s="377"/>
      <c r="B55" s="378"/>
      <c r="C55" s="20" t="s">
        <v>168</v>
      </c>
      <c r="D55" s="379" t="s">
        <v>169</v>
      </c>
      <c r="E55" s="379"/>
      <c r="F55" s="150">
        <v>42</v>
      </c>
      <c r="G55" s="151">
        <v>21.5</v>
      </c>
      <c r="H55" s="151">
        <v>0</v>
      </c>
      <c r="I55" s="151">
        <v>8.25</v>
      </c>
      <c r="J55" s="151">
        <v>10.25</v>
      </c>
      <c r="K55" s="152">
        <v>3</v>
      </c>
    </row>
    <row r="56" spans="1:11" ht="28.5" customHeight="1">
      <c r="A56" s="377"/>
      <c r="B56" s="378"/>
      <c r="C56" s="20"/>
      <c r="D56" s="41" t="s">
        <v>158</v>
      </c>
      <c r="E56" s="41" t="s">
        <v>170</v>
      </c>
      <c r="F56" s="150">
        <v>43</v>
      </c>
      <c r="G56" s="151">
        <v>0</v>
      </c>
      <c r="H56" s="151">
        <v>0</v>
      </c>
      <c r="I56" s="151">
        <v>0</v>
      </c>
      <c r="J56" s="151">
        <v>0</v>
      </c>
      <c r="K56" s="152">
        <v>0</v>
      </c>
    </row>
    <row r="57" spans="1:11" ht="12.75">
      <c r="A57" s="377"/>
      <c r="B57" s="378"/>
      <c r="C57" s="20"/>
      <c r="D57" s="41" t="s">
        <v>160</v>
      </c>
      <c r="E57" s="41" t="s">
        <v>171</v>
      </c>
      <c r="F57" s="150">
        <v>44</v>
      </c>
      <c r="G57" s="151">
        <v>21.5</v>
      </c>
      <c r="H57" s="151">
        <v>0</v>
      </c>
      <c r="I57" s="151">
        <v>8.25</v>
      </c>
      <c r="J57" s="151">
        <v>10.25</v>
      </c>
      <c r="K57" s="152">
        <v>3</v>
      </c>
    </row>
    <row r="58" spans="1:11" ht="18" customHeight="1">
      <c r="A58" s="377"/>
      <c r="B58" s="378"/>
      <c r="C58" s="20" t="s">
        <v>71</v>
      </c>
      <c r="D58" s="379" t="s">
        <v>172</v>
      </c>
      <c r="E58" s="379"/>
      <c r="F58" s="150">
        <v>45</v>
      </c>
      <c r="G58" s="151">
        <v>20.491</v>
      </c>
      <c r="H58" s="151">
        <v>7.8</v>
      </c>
      <c r="I58" s="151">
        <v>2.5</v>
      </c>
      <c r="J58" s="151">
        <v>5.6</v>
      </c>
      <c r="K58" s="152">
        <v>4.591</v>
      </c>
    </row>
    <row r="59" spans="1:11" ht="40.5" customHeight="1">
      <c r="A59" s="377"/>
      <c r="B59" s="378"/>
      <c r="C59" s="20" t="s">
        <v>173</v>
      </c>
      <c r="D59" s="379" t="s">
        <v>174</v>
      </c>
      <c r="E59" s="379"/>
      <c r="F59" s="150">
        <v>46</v>
      </c>
      <c r="G59" s="151">
        <v>187.676</v>
      </c>
      <c r="H59" s="151">
        <v>30.425</v>
      </c>
      <c r="I59" s="151">
        <v>62.525</v>
      </c>
      <c r="J59" s="151">
        <v>39.55</v>
      </c>
      <c r="K59" s="152">
        <v>55.176</v>
      </c>
    </row>
    <row r="60" spans="1:11" ht="15" customHeight="1">
      <c r="A60" s="377"/>
      <c r="B60" s="378"/>
      <c r="C60" s="20" t="s">
        <v>22</v>
      </c>
      <c r="D60" s="379" t="s">
        <v>175</v>
      </c>
      <c r="E60" s="379"/>
      <c r="F60" s="150">
        <v>47</v>
      </c>
      <c r="G60" s="151">
        <v>60.605</v>
      </c>
      <c r="H60" s="151">
        <v>14.8</v>
      </c>
      <c r="I60" s="151">
        <v>18.9</v>
      </c>
      <c r="J60" s="151">
        <v>16.525</v>
      </c>
      <c r="K60" s="152">
        <v>10.38</v>
      </c>
    </row>
    <row r="61" spans="1:11" ht="15" customHeight="1">
      <c r="A61" s="377"/>
      <c r="B61" s="378"/>
      <c r="C61" s="20" t="s">
        <v>24</v>
      </c>
      <c r="D61" s="379" t="s">
        <v>176</v>
      </c>
      <c r="E61" s="379"/>
      <c r="F61" s="150">
        <v>48</v>
      </c>
      <c r="G61" s="151">
        <v>24</v>
      </c>
      <c r="H61" s="151">
        <v>6</v>
      </c>
      <c r="I61" s="151">
        <v>6</v>
      </c>
      <c r="J61" s="151">
        <v>6</v>
      </c>
      <c r="K61" s="152">
        <v>6</v>
      </c>
    </row>
    <row r="62" spans="1:11" ht="21" customHeight="1">
      <c r="A62" s="377"/>
      <c r="B62" s="378"/>
      <c r="C62" s="20"/>
      <c r="D62" s="133" t="s">
        <v>158</v>
      </c>
      <c r="E62" s="133" t="s">
        <v>177</v>
      </c>
      <c r="F62" s="150">
        <v>49</v>
      </c>
      <c r="G62" s="151">
        <v>24</v>
      </c>
      <c r="H62" s="151">
        <v>6</v>
      </c>
      <c r="I62" s="151">
        <v>6</v>
      </c>
      <c r="J62" s="151">
        <v>6</v>
      </c>
      <c r="K62" s="152">
        <v>6</v>
      </c>
    </row>
    <row r="63" spans="1:11" ht="29.25" customHeight="1">
      <c r="A63" s="377"/>
      <c r="B63" s="378"/>
      <c r="C63" s="20" t="s">
        <v>71</v>
      </c>
      <c r="D63" s="379" t="s">
        <v>178</v>
      </c>
      <c r="E63" s="379"/>
      <c r="F63" s="150">
        <v>50</v>
      </c>
      <c r="G63" s="151">
        <v>49.276</v>
      </c>
      <c r="H63" s="151">
        <v>2</v>
      </c>
      <c r="I63" s="151">
        <v>22.25</v>
      </c>
      <c r="J63" s="151">
        <v>2.2</v>
      </c>
      <c r="K63" s="152">
        <v>22.826</v>
      </c>
    </row>
    <row r="64" spans="1:11" ht="12.75">
      <c r="A64" s="377"/>
      <c r="B64" s="378"/>
      <c r="C64" s="20"/>
      <c r="D64" s="133" t="s">
        <v>179</v>
      </c>
      <c r="E64" s="133" t="s">
        <v>180</v>
      </c>
      <c r="F64" s="150">
        <v>51</v>
      </c>
      <c r="G64" s="151">
        <v>49.276</v>
      </c>
      <c r="H64" s="151">
        <v>2</v>
      </c>
      <c r="I64" s="151">
        <v>22.25</v>
      </c>
      <c r="J64" s="151">
        <v>2.2</v>
      </c>
      <c r="K64" s="152">
        <v>22.826</v>
      </c>
    </row>
    <row r="65" spans="1:11" ht="29.25" customHeight="1">
      <c r="A65" s="377"/>
      <c r="B65" s="378"/>
      <c r="C65" s="20"/>
      <c r="D65" s="133"/>
      <c r="E65" s="37" t="s">
        <v>181</v>
      </c>
      <c r="F65" s="150">
        <v>52</v>
      </c>
      <c r="G65" s="151">
        <v>36.5</v>
      </c>
      <c r="H65" s="151">
        <v>0</v>
      </c>
      <c r="I65" s="151">
        <v>18.25</v>
      </c>
      <c r="J65" s="151">
        <v>0</v>
      </c>
      <c r="K65" s="152">
        <v>18.25</v>
      </c>
    </row>
    <row r="66" spans="1:11" ht="12.75">
      <c r="A66" s="377"/>
      <c r="B66" s="378"/>
      <c r="C66" s="20"/>
      <c r="D66" s="133" t="s">
        <v>182</v>
      </c>
      <c r="E66" s="133" t="s">
        <v>183</v>
      </c>
      <c r="F66" s="150">
        <v>53</v>
      </c>
      <c r="G66" s="151">
        <v>0</v>
      </c>
      <c r="H66" s="151">
        <v>0</v>
      </c>
      <c r="I66" s="151">
        <v>0</v>
      </c>
      <c r="J66" s="151">
        <v>0</v>
      </c>
      <c r="K66" s="152">
        <v>0</v>
      </c>
    </row>
    <row r="67" spans="1:11" ht="38.25">
      <c r="A67" s="377"/>
      <c r="B67" s="378"/>
      <c r="C67" s="20"/>
      <c r="D67" s="133"/>
      <c r="E67" s="37" t="s">
        <v>184</v>
      </c>
      <c r="F67" s="150">
        <v>54</v>
      </c>
      <c r="G67" s="151">
        <v>0</v>
      </c>
      <c r="H67" s="151">
        <v>0</v>
      </c>
      <c r="I67" s="151">
        <v>0</v>
      </c>
      <c r="J67" s="151">
        <v>0</v>
      </c>
      <c r="K67" s="152">
        <v>0</v>
      </c>
    </row>
    <row r="68" spans="1:11" ht="51" customHeight="1">
      <c r="A68" s="377"/>
      <c r="B68" s="378"/>
      <c r="C68" s="20"/>
      <c r="D68" s="133"/>
      <c r="E68" s="37" t="s">
        <v>185</v>
      </c>
      <c r="F68" s="150">
        <v>55</v>
      </c>
      <c r="G68" s="151">
        <v>0</v>
      </c>
      <c r="H68" s="151">
        <v>0</v>
      </c>
      <c r="I68" s="151">
        <v>0</v>
      </c>
      <c r="J68" s="151">
        <v>0</v>
      </c>
      <c r="K68" s="152">
        <v>0</v>
      </c>
    </row>
    <row r="69" spans="1:11" ht="12.75">
      <c r="A69" s="377"/>
      <c r="B69" s="378"/>
      <c r="C69" s="20"/>
      <c r="D69" s="133"/>
      <c r="E69" s="37" t="s">
        <v>186</v>
      </c>
      <c r="F69" s="150">
        <v>56</v>
      </c>
      <c r="G69" s="151">
        <v>0</v>
      </c>
      <c r="H69" s="151">
        <v>0</v>
      </c>
      <c r="I69" s="151">
        <v>0</v>
      </c>
      <c r="J69" s="151">
        <v>0</v>
      </c>
      <c r="K69" s="152">
        <v>0</v>
      </c>
    </row>
    <row r="70" spans="1:11" ht="24.75" customHeight="1">
      <c r="A70" s="377"/>
      <c r="B70" s="378"/>
      <c r="C70" s="20" t="s">
        <v>81</v>
      </c>
      <c r="D70" s="376" t="s">
        <v>187</v>
      </c>
      <c r="E70" s="376"/>
      <c r="F70" s="150">
        <v>57</v>
      </c>
      <c r="G70" s="151">
        <v>0</v>
      </c>
      <c r="H70" s="151">
        <v>0</v>
      </c>
      <c r="I70" s="151">
        <v>0</v>
      </c>
      <c r="J70" s="151">
        <v>0</v>
      </c>
      <c r="K70" s="152">
        <v>0</v>
      </c>
    </row>
    <row r="71" spans="1:11" ht="15" customHeight="1">
      <c r="A71" s="377"/>
      <c r="B71" s="378"/>
      <c r="C71" s="20"/>
      <c r="D71" s="149" t="s">
        <v>188</v>
      </c>
      <c r="E71" s="156" t="s">
        <v>189</v>
      </c>
      <c r="F71" s="150">
        <v>58</v>
      </c>
      <c r="G71" s="151">
        <v>0</v>
      </c>
      <c r="H71" s="151">
        <v>0</v>
      </c>
      <c r="I71" s="151">
        <v>0</v>
      </c>
      <c r="J71" s="151">
        <v>0</v>
      </c>
      <c r="K71" s="152">
        <v>0</v>
      </c>
    </row>
    <row r="72" spans="1:11" ht="12.75">
      <c r="A72" s="377"/>
      <c r="B72" s="378"/>
      <c r="C72" s="20"/>
      <c r="D72" s="149" t="s">
        <v>190</v>
      </c>
      <c r="E72" s="156" t="s">
        <v>191</v>
      </c>
      <c r="F72" s="150">
        <v>59</v>
      </c>
      <c r="G72" s="151">
        <v>0</v>
      </c>
      <c r="H72" s="151">
        <v>0</v>
      </c>
      <c r="I72" s="151">
        <v>0</v>
      </c>
      <c r="J72" s="151">
        <v>0</v>
      </c>
      <c r="K72" s="152">
        <v>0</v>
      </c>
    </row>
    <row r="73" spans="1:11" ht="25.5">
      <c r="A73" s="377"/>
      <c r="B73" s="378"/>
      <c r="C73" s="20"/>
      <c r="D73" s="149" t="s">
        <v>192</v>
      </c>
      <c r="E73" s="156" t="s">
        <v>193</v>
      </c>
      <c r="F73" s="150">
        <v>60</v>
      </c>
      <c r="G73" s="151">
        <v>0</v>
      </c>
      <c r="H73" s="151">
        <v>0</v>
      </c>
      <c r="I73" s="151">
        <v>0</v>
      </c>
      <c r="J73" s="151">
        <v>0</v>
      </c>
      <c r="K73" s="152">
        <v>0</v>
      </c>
    </row>
    <row r="74" spans="1:11" ht="12.75">
      <c r="A74" s="377"/>
      <c r="B74" s="378"/>
      <c r="C74" s="20"/>
      <c r="D74" s="149" t="s">
        <v>194</v>
      </c>
      <c r="E74" s="156" t="s">
        <v>195</v>
      </c>
      <c r="F74" s="150">
        <v>61</v>
      </c>
      <c r="G74" s="151">
        <v>0</v>
      </c>
      <c r="H74" s="151">
        <v>0</v>
      </c>
      <c r="I74" s="151">
        <v>0</v>
      </c>
      <c r="J74" s="151">
        <v>0</v>
      </c>
      <c r="K74" s="152">
        <v>0</v>
      </c>
    </row>
    <row r="75" spans="1:11" ht="15" customHeight="1">
      <c r="A75" s="377"/>
      <c r="B75" s="378"/>
      <c r="C75" s="20" t="s">
        <v>83</v>
      </c>
      <c r="D75" s="376" t="s">
        <v>196</v>
      </c>
      <c r="E75" s="376"/>
      <c r="F75" s="150">
        <v>62</v>
      </c>
      <c r="G75" s="151">
        <v>0</v>
      </c>
      <c r="H75" s="151">
        <v>0</v>
      </c>
      <c r="I75" s="151">
        <v>0</v>
      </c>
      <c r="J75" s="151">
        <v>0</v>
      </c>
      <c r="K75" s="152">
        <v>0</v>
      </c>
    </row>
    <row r="76" spans="1:11" ht="15" customHeight="1">
      <c r="A76" s="377"/>
      <c r="B76" s="378"/>
      <c r="C76" s="20" t="s">
        <v>132</v>
      </c>
      <c r="D76" s="376" t="s">
        <v>197</v>
      </c>
      <c r="E76" s="376"/>
      <c r="F76" s="150">
        <v>63</v>
      </c>
      <c r="G76" s="151">
        <v>0</v>
      </c>
      <c r="H76" s="151">
        <v>0</v>
      </c>
      <c r="I76" s="151">
        <v>0</v>
      </c>
      <c r="J76" s="151">
        <v>0</v>
      </c>
      <c r="K76" s="152">
        <v>0</v>
      </c>
    </row>
    <row r="77" spans="1:11" ht="15" customHeight="1">
      <c r="A77" s="377"/>
      <c r="B77" s="378"/>
      <c r="C77" s="20"/>
      <c r="D77" s="376" t="s">
        <v>198</v>
      </c>
      <c r="E77" s="376"/>
      <c r="F77" s="150">
        <v>64</v>
      </c>
      <c r="G77" s="151">
        <v>0</v>
      </c>
      <c r="H77" s="151">
        <v>0</v>
      </c>
      <c r="I77" s="151">
        <v>0</v>
      </c>
      <c r="J77" s="151">
        <v>0</v>
      </c>
      <c r="K77" s="152">
        <v>0</v>
      </c>
    </row>
    <row r="78" spans="1:11" ht="15" customHeight="1">
      <c r="A78" s="377"/>
      <c r="B78" s="378"/>
      <c r="C78" s="20"/>
      <c r="D78" s="380" t="s">
        <v>199</v>
      </c>
      <c r="E78" s="380"/>
      <c r="F78" s="150">
        <v>65</v>
      </c>
      <c r="G78" s="151">
        <v>0</v>
      </c>
      <c r="H78" s="151">
        <v>0</v>
      </c>
      <c r="I78" s="151">
        <v>0</v>
      </c>
      <c r="J78" s="151">
        <v>0</v>
      </c>
      <c r="K78" s="152">
        <v>0</v>
      </c>
    </row>
    <row r="79" spans="1:11" ht="15" customHeight="1">
      <c r="A79" s="377"/>
      <c r="B79" s="378"/>
      <c r="C79" s="20"/>
      <c r="D79" s="380" t="s">
        <v>200</v>
      </c>
      <c r="E79" s="380"/>
      <c r="F79" s="150">
        <v>66</v>
      </c>
      <c r="G79" s="151">
        <v>0</v>
      </c>
      <c r="H79" s="151">
        <v>0</v>
      </c>
      <c r="I79" s="151">
        <v>0</v>
      </c>
      <c r="J79" s="151">
        <v>0</v>
      </c>
      <c r="K79" s="152">
        <v>0</v>
      </c>
    </row>
    <row r="80" spans="1:11" ht="15" customHeight="1">
      <c r="A80" s="377"/>
      <c r="B80" s="378"/>
      <c r="C80" s="20" t="s">
        <v>201</v>
      </c>
      <c r="D80" s="376" t="s">
        <v>202</v>
      </c>
      <c r="E80" s="376"/>
      <c r="F80" s="150">
        <v>67</v>
      </c>
      <c r="G80" s="151">
        <v>18.704</v>
      </c>
      <c r="H80" s="151">
        <v>4.3</v>
      </c>
      <c r="I80" s="151">
        <v>5</v>
      </c>
      <c r="J80" s="151">
        <v>4.4</v>
      </c>
      <c r="K80" s="152">
        <v>5.004</v>
      </c>
    </row>
    <row r="81" spans="1:11" ht="15" customHeight="1">
      <c r="A81" s="377"/>
      <c r="B81" s="378"/>
      <c r="C81" s="20" t="s">
        <v>203</v>
      </c>
      <c r="D81" s="376" t="s">
        <v>204</v>
      </c>
      <c r="E81" s="376"/>
      <c r="F81" s="150">
        <v>68</v>
      </c>
      <c r="G81" s="151">
        <v>5.441</v>
      </c>
      <c r="H81" s="151">
        <v>0.9</v>
      </c>
      <c r="I81" s="151">
        <v>2</v>
      </c>
      <c r="J81" s="151">
        <v>1</v>
      </c>
      <c r="K81" s="152">
        <v>1.541</v>
      </c>
    </row>
    <row r="82" spans="1:11" ht="25.5" customHeight="1">
      <c r="A82" s="377"/>
      <c r="B82" s="378"/>
      <c r="C82" s="20" t="s">
        <v>205</v>
      </c>
      <c r="D82" s="376" t="s">
        <v>206</v>
      </c>
      <c r="E82" s="376"/>
      <c r="F82" s="150">
        <v>69</v>
      </c>
      <c r="G82" s="151">
        <v>23.7</v>
      </c>
      <c r="H82" s="151">
        <v>2.425</v>
      </c>
      <c r="I82" s="151">
        <v>2.425</v>
      </c>
      <c r="J82" s="151">
        <v>9.425</v>
      </c>
      <c r="K82" s="152">
        <v>9.425</v>
      </c>
    </row>
    <row r="83" spans="1:11" ht="12.75">
      <c r="A83" s="377"/>
      <c r="B83" s="378"/>
      <c r="C83" s="20"/>
      <c r="D83" s="149" t="s">
        <v>207</v>
      </c>
      <c r="E83" s="149" t="s">
        <v>208</v>
      </c>
      <c r="F83" s="150">
        <v>70</v>
      </c>
      <c r="G83" s="151">
        <v>1.2</v>
      </c>
      <c r="H83" s="151">
        <v>0.3</v>
      </c>
      <c r="I83" s="151">
        <v>0.3</v>
      </c>
      <c r="J83" s="151">
        <v>0.3</v>
      </c>
      <c r="K83" s="152">
        <v>0.3</v>
      </c>
    </row>
    <row r="84" spans="1:11" ht="26.25" customHeight="1">
      <c r="A84" s="377"/>
      <c r="B84" s="378"/>
      <c r="C84" s="20"/>
      <c r="D84" s="149" t="s">
        <v>209</v>
      </c>
      <c r="E84" s="149" t="s">
        <v>210</v>
      </c>
      <c r="F84" s="150">
        <v>71</v>
      </c>
      <c r="G84" s="151">
        <v>8.5</v>
      </c>
      <c r="H84" s="151">
        <v>2.125</v>
      </c>
      <c r="I84" s="151">
        <v>2.125</v>
      </c>
      <c r="J84" s="151">
        <v>2.125</v>
      </c>
      <c r="K84" s="152">
        <v>2.125</v>
      </c>
    </row>
    <row r="85" spans="1:11" ht="12.75">
      <c r="A85" s="377"/>
      <c r="B85" s="378"/>
      <c r="C85" s="20"/>
      <c r="D85" s="149" t="s">
        <v>211</v>
      </c>
      <c r="E85" s="149" t="s">
        <v>212</v>
      </c>
      <c r="F85" s="150">
        <v>72</v>
      </c>
      <c r="G85" s="151">
        <v>9</v>
      </c>
      <c r="H85" s="151"/>
      <c r="I85" s="151"/>
      <c r="J85" s="151">
        <v>7</v>
      </c>
      <c r="K85" s="152">
        <v>2</v>
      </c>
    </row>
    <row r="86" spans="1:11" ht="25.5" customHeight="1">
      <c r="A86" s="377"/>
      <c r="B86" s="378"/>
      <c r="C86" s="20"/>
      <c r="D86" s="149" t="s">
        <v>213</v>
      </c>
      <c r="E86" s="149" t="s">
        <v>214</v>
      </c>
      <c r="F86" s="150">
        <v>73</v>
      </c>
      <c r="G86" s="151">
        <v>5</v>
      </c>
      <c r="H86" s="151">
        <v>0</v>
      </c>
      <c r="I86" s="151">
        <v>0</v>
      </c>
      <c r="J86" s="151">
        <v>0</v>
      </c>
      <c r="K86" s="152">
        <v>5</v>
      </c>
    </row>
    <row r="87" spans="1:11" ht="17.25" customHeight="1">
      <c r="A87" s="377"/>
      <c r="B87" s="378"/>
      <c r="C87" s="20"/>
      <c r="D87" s="149"/>
      <c r="E87" s="149" t="s">
        <v>215</v>
      </c>
      <c r="F87" s="150">
        <v>74</v>
      </c>
      <c r="G87" s="151">
        <v>5</v>
      </c>
      <c r="H87" s="151">
        <v>0</v>
      </c>
      <c r="I87" s="151">
        <v>0</v>
      </c>
      <c r="J87" s="151">
        <v>0</v>
      </c>
      <c r="K87" s="152">
        <v>5</v>
      </c>
    </row>
    <row r="88" spans="1:11" ht="17.25" customHeight="1">
      <c r="A88" s="377"/>
      <c r="B88" s="378"/>
      <c r="C88" s="20"/>
      <c r="D88" s="149" t="s">
        <v>216</v>
      </c>
      <c r="E88" s="149" t="s">
        <v>217</v>
      </c>
      <c r="F88" s="150">
        <v>75</v>
      </c>
      <c r="G88" s="151">
        <v>0</v>
      </c>
      <c r="H88" s="151">
        <v>0</v>
      </c>
      <c r="I88" s="151">
        <v>0</v>
      </c>
      <c r="J88" s="151">
        <v>0</v>
      </c>
      <c r="K88" s="152">
        <v>0</v>
      </c>
    </row>
    <row r="89" spans="1:11" ht="38.25">
      <c r="A89" s="377"/>
      <c r="B89" s="378"/>
      <c r="C89" s="20"/>
      <c r="D89" s="149" t="s">
        <v>218</v>
      </c>
      <c r="E89" s="149" t="s">
        <v>219</v>
      </c>
      <c r="F89" s="150">
        <v>76</v>
      </c>
      <c r="G89" s="151">
        <v>0</v>
      </c>
      <c r="H89" s="151">
        <v>0</v>
      </c>
      <c r="I89" s="151">
        <v>0</v>
      </c>
      <c r="J89" s="151">
        <v>0</v>
      </c>
      <c r="K89" s="152">
        <v>0</v>
      </c>
    </row>
    <row r="90" spans="1:11" ht="25.5">
      <c r="A90" s="377"/>
      <c r="B90" s="378"/>
      <c r="C90" s="20"/>
      <c r="D90" s="149" t="s">
        <v>220</v>
      </c>
      <c r="E90" s="149" t="s">
        <v>221</v>
      </c>
      <c r="F90" s="150">
        <v>77</v>
      </c>
      <c r="G90" s="151">
        <v>0</v>
      </c>
      <c r="H90" s="151">
        <v>0</v>
      </c>
      <c r="I90" s="151">
        <v>0</v>
      </c>
      <c r="J90" s="151">
        <v>0</v>
      </c>
      <c r="K90" s="152">
        <v>0</v>
      </c>
    </row>
    <row r="91" spans="1:11" ht="15" customHeight="1">
      <c r="A91" s="377"/>
      <c r="B91" s="378"/>
      <c r="C91" s="20" t="s">
        <v>222</v>
      </c>
      <c r="D91" s="376" t="s">
        <v>84</v>
      </c>
      <c r="E91" s="376"/>
      <c r="F91" s="150">
        <v>78</v>
      </c>
      <c r="G91" s="151">
        <v>5.95</v>
      </c>
      <c r="H91" s="151">
        <v>0</v>
      </c>
      <c r="I91" s="151">
        <v>5.95</v>
      </c>
      <c r="J91" s="151">
        <v>0</v>
      </c>
      <c r="K91" s="152">
        <v>0</v>
      </c>
    </row>
    <row r="92" spans="1:11" ht="25.5" customHeight="1">
      <c r="A92" s="377"/>
      <c r="B92" s="378"/>
      <c r="C92" s="379" t="s">
        <v>223</v>
      </c>
      <c r="D92" s="379"/>
      <c r="E92" s="379"/>
      <c r="F92" s="150">
        <v>79</v>
      </c>
      <c r="G92" s="151">
        <v>56.936</v>
      </c>
      <c r="H92" s="151">
        <v>24.609</v>
      </c>
      <c r="I92" s="151">
        <v>21.609</v>
      </c>
      <c r="J92" s="151">
        <v>8.109</v>
      </c>
      <c r="K92" s="152">
        <v>2.609</v>
      </c>
    </row>
    <row r="93" spans="1:11" ht="27.75" customHeight="1">
      <c r="A93" s="377"/>
      <c r="B93" s="378"/>
      <c r="C93" s="20" t="s">
        <v>22</v>
      </c>
      <c r="D93" s="381" t="s">
        <v>224</v>
      </c>
      <c r="E93" s="381"/>
      <c r="F93" s="150">
        <v>80</v>
      </c>
      <c r="G93" s="151">
        <v>0</v>
      </c>
      <c r="H93" s="151">
        <v>0</v>
      </c>
      <c r="I93" s="151">
        <v>0</v>
      </c>
      <c r="J93" s="151">
        <v>0</v>
      </c>
      <c r="K93" s="152">
        <v>0</v>
      </c>
    </row>
    <row r="94" spans="1:11" ht="27" customHeight="1">
      <c r="A94" s="377"/>
      <c r="B94" s="378"/>
      <c r="C94" s="20" t="s">
        <v>24</v>
      </c>
      <c r="D94" s="382" t="s">
        <v>225</v>
      </c>
      <c r="E94" s="382"/>
      <c r="F94" s="150">
        <v>81</v>
      </c>
      <c r="G94" s="151">
        <v>10.436</v>
      </c>
      <c r="H94" s="151">
        <v>2.609</v>
      </c>
      <c r="I94" s="151">
        <v>2.609</v>
      </c>
      <c r="J94" s="151">
        <v>2.609</v>
      </c>
      <c r="K94" s="152">
        <v>2.609</v>
      </c>
    </row>
    <row r="95" spans="1:11" ht="15" customHeight="1">
      <c r="A95" s="377"/>
      <c r="B95" s="378"/>
      <c r="C95" s="20" t="s">
        <v>71</v>
      </c>
      <c r="D95" s="382" t="s">
        <v>226</v>
      </c>
      <c r="E95" s="382"/>
      <c r="F95" s="150">
        <v>82</v>
      </c>
      <c r="G95" s="151">
        <v>0</v>
      </c>
      <c r="H95" s="151">
        <v>0</v>
      </c>
      <c r="I95" s="151">
        <v>0</v>
      </c>
      <c r="J95" s="151">
        <v>0</v>
      </c>
      <c r="K95" s="152">
        <v>0</v>
      </c>
    </row>
    <row r="96" spans="1:11" ht="15" customHeight="1">
      <c r="A96" s="377"/>
      <c r="B96" s="378"/>
      <c r="C96" s="20" t="s">
        <v>81</v>
      </c>
      <c r="D96" s="382" t="s">
        <v>227</v>
      </c>
      <c r="E96" s="382"/>
      <c r="F96" s="150">
        <v>83</v>
      </c>
      <c r="G96" s="151">
        <v>1</v>
      </c>
      <c r="H96" s="151">
        <v>0</v>
      </c>
      <c r="I96" s="151">
        <v>1</v>
      </c>
      <c r="J96" s="151">
        <v>0</v>
      </c>
      <c r="K96" s="152">
        <v>0</v>
      </c>
    </row>
    <row r="97" spans="1:11" ht="16.5" customHeight="1">
      <c r="A97" s="377"/>
      <c r="B97" s="378"/>
      <c r="C97" s="20" t="s">
        <v>83</v>
      </c>
      <c r="D97" s="382" t="s">
        <v>228</v>
      </c>
      <c r="E97" s="382"/>
      <c r="F97" s="150">
        <v>84</v>
      </c>
      <c r="G97" s="151">
        <v>0</v>
      </c>
      <c r="H97" s="151">
        <v>0</v>
      </c>
      <c r="I97" s="151">
        <v>0</v>
      </c>
      <c r="J97" s="151">
        <v>0</v>
      </c>
      <c r="K97" s="152">
        <v>0</v>
      </c>
    </row>
    <row r="98" spans="1:11" ht="15" customHeight="1">
      <c r="A98" s="377"/>
      <c r="B98" s="378"/>
      <c r="C98" s="20" t="s">
        <v>132</v>
      </c>
      <c r="D98" s="382" t="s">
        <v>229</v>
      </c>
      <c r="E98" s="382"/>
      <c r="F98" s="150">
        <v>85</v>
      </c>
      <c r="G98" s="151">
        <v>45.5</v>
      </c>
      <c r="H98" s="151">
        <v>22</v>
      </c>
      <c r="I98" s="151">
        <v>18</v>
      </c>
      <c r="J98" s="151">
        <v>5.5</v>
      </c>
      <c r="K98" s="152">
        <v>0</v>
      </c>
    </row>
    <row r="99" spans="1:11" ht="24" customHeight="1">
      <c r="A99" s="377"/>
      <c r="B99" s="378"/>
      <c r="C99" s="379" t="s">
        <v>230</v>
      </c>
      <c r="D99" s="379"/>
      <c r="E99" s="379"/>
      <c r="F99" s="150">
        <v>86</v>
      </c>
      <c r="G99" s="151">
        <v>2884.23</v>
      </c>
      <c r="H99" s="151">
        <v>699.41</v>
      </c>
      <c r="I99" s="151">
        <v>707.155</v>
      </c>
      <c r="J99" s="151">
        <v>751.83</v>
      </c>
      <c r="K99" s="152">
        <v>725.835</v>
      </c>
    </row>
    <row r="100" spans="1:11" ht="15" customHeight="1">
      <c r="A100" s="377"/>
      <c r="B100" s="378"/>
      <c r="C100" s="20" t="s">
        <v>37</v>
      </c>
      <c r="D100" s="379" t="s">
        <v>231</v>
      </c>
      <c r="E100" s="379"/>
      <c r="F100" s="150">
        <v>87</v>
      </c>
      <c r="G100" s="151">
        <f>G101+G105</f>
        <v>2219.799</v>
      </c>
      <c r="H100" s="151">
        <f>H101+H105</f>
        <v>538.12</v>
      </c>
      <c r="I100" s="151">
        <f>I101+I105</f>
        <v>545.865</v>
      </c>
      <c r="J100" s="151">
        <f>J101+J105</f>
        <v>580.9110000000001</v>
      </c>
      <c r="K100" s="152">
        <f>K101+K105</f>
        <v>554.903</v>
      </c>
    </row>
    <row r="101" spans="1:11" ht="15" customHeight="1">
      <c r="A101" s="377"/>
      <c r="B101" s="378"/>
      <c r="C101" s="20" t="s">
        <v>39</v>
      </c>
      <c r="D101" s="376" t="s">
        <v>232</v>
      </c>
      <c r="E101" s="376"/>
      <c r="F101" s="150">
        <v>88</v>
      </c>
      <c r="G101" s="151">
        <f>G102+G103+G104</f>
        <v>1912.092</v>
      </c>
      <c r="H101" s="151">
        <f>H102+H103+H104</f>
        <v>461.1</v>
      </c>
      <c r="I101" s="151">
        <f>I102+I103+I104</f>
        <v>461.1</v>
      </c>
      <c r="J101" s="151">
        <f>J102+J103+J104</f>
        <v>494.946</v>
      </c>
      <c r="K101" s="152">
        <f>K102+K103+K104</f>
        <v>494.946</v>
      </c>
    </row>
    <row r="102" spans="1:11" ht="15" customHeight="1">
      <c r="A102" s="377"/>
      <c r="B102" s="378"/>
      <c r="C102" s="378"/>
      <c r="D102" s="376" t="s">
        <v>233</v>
      </c>
      <c r="E102" s="376"/>
      <c r="F102" s="150">
        <v>89</v>
      </c>
      <c r="G102" s="151">
        <v>1912.092</v>
      </c>
      <c r="H102" s="151">
        <v>461.1</v>
      </c>
      <c r="I102" s="151">
        <v>461.1</v>
      </c>
      <c r="J102" s="151">
        <v>494.946</v>
      </c>
      <c r="K102" s="152">
        <v>494.946</v>
      </c>
    </row>
    <row r="103" spans="1:11" ht="30" customHeight="1">
      <c r="A103" s="377"/>
      <c r="B103" s="378"/>
      <c r="C103" s="378"/>
      <c r="D103" s="376" t="s">
        <v>234</v>
      </c>
      <c r="E103" s="376"/>
      <c r="F103" s="150">
        <v>90</v>
      </c>
      <c r="G103" s="151">
        <v>0</v>
      </c>
      <c r="H103" s="151">
        <v>0</v>
      </c>
      <c r="I103" s="151">
        <v>0</v>
      </c>
      <c r="J103" s="151">
        <v>0</v>
      </c>
      <c r="K103" s="152">
        <v>0</v>
      </c>
    </row>
    <row r="104" spans="1:11" ht="15" customHeight="1">
      <c r="A104" s="377"/>
      <c r="B104" s="378"/>
      <c r="C104" s="378"/>
      <c r="D104" s="376" t="s">
        <v>235</v>
      </c>
      <c r="E104" s="376"/>
      <c r="F104" s="150">
        <v>91</v>
      </c>
      <c r="G104" s="151">
        <v>0</v>
      </c>
      <c r="H104" s="151">
        <v>0</v>
      </c>
      <c r="I104" s="151">
        <v>0</v>
      </c>
      <c r="J104" s="151">
        <v>0</v>
      </c>
      <c r="K104" s="152">
        <v>0</v>
      </c>
    </row>
    <row r="105" spans="1:11" ht="15" customHeight="1">
      <c r="A105" s="377"/>
      <c r="B105" s="378"/>
      <c r="C105" s="20" t="s">
        <v>41</v>
      </c>
      <c r="D105" s="376" t="s">
        <v>236</v>
      </c>
      <c r="E105" s="376"/>
      <c r="F105" s="150">
        <v>92</v>
      </c>
      <c r="G105" s="151">
        <v>307.707</v>
      </c>
      <c r="H105" s="151">
        <v>77.02</v>
      </c>
      <c r="I105" s="151">
        <v>84.765</v>
      </c>
      <c r="J105" s="151">
        <v>85.965</v>
      </c>
      <c r="K105" s="152">
        <v>59.957</v>
      </c>
    </row>
    <row r="106" spans="1:11" ht="36" customHeight="1">
      <c r="A106" s="377"/>
      <c r="B106" s="378"/>
      <c r="C106" s="20"/>
      <c r="D106" s="376" t="s">
        <v>237</v>
      </c>
      <c r="E106" s="376"/>
      <c r="F106" s="150">
        <v>93</v>
      </c>
      <c r="G106" s="151">
        <v>0</v>
      </c>
      <c r="H106" s="151">
        <v>0</v>
      </c>
      <c r="I106" s="151">
        <v>0</v>
      </c>
      <c r="J106" s="151">
        <v>0</v>
      </c>
      <c r="K106" s="152">
        <v>0</v>
      </c>
    </row>
    <row r="107" spans="1:11" ht="27.75" customHeight="1">
      <c r="A107" s="377"/>
      <c r="B107" s="378"/>
      <c r="C107" s="20"/>
      <c r="D107" s="149"/>
      <c r="E107" s="149" t="s">
        <v>238</v>
      </c>
      <c r="F107" s="150">
        <v>94</v>
      </c>
      <c r="G107" s="151">
        <v>0</v>
      </c>
      <c r="H107" s="151">
        <v>0</v>
      </c>
      <c r="I107" s="151">
        <v>0</v>
      </c>
      <c r="J107" s="151">
        <v>0</v>
      </c>
      <c r="K107" s="152">
        <v>0</v>
      </c>
    </row>
    <row r="108" spans="1:11" ht="30" customHeight="1">
      <c r="A108" s="377"/>
      <c r="B108" s="378"/>
      <c r="C108" s="20"/>
      <c r="D108" s="149"/>
      <c r="E108" s="149" t="s">
        <v>239</v>
      </c>
      <c r="F108" s="150">
        <v>95</v>
      </c>
      <c r="G108" s="151">
        <v>0</v>
      </c>
      <c r="H108" s="151">
        <v>0</v>
      </c>
      <c r="I108" s="151">
        <v>0</v>
      </c>
      <c r="J108" s="151">
        <v>0</v>
      </c>
      <c r="K108" s="152">
        <v>0</v>
      </c>
    </row>
    <row r="109" spans="1:11" ht="15" customHeight="1">
      <c r="A109" s="377"/>
      <c r="B109" s="378"/>
      <c r="C109" s="20"/>
      <c r="D109" s="376" t="s">
        <v>240</v>
      </c>
      <c r="E109" s="376"/>
      <c r="F109" s="150">
        <v>96</v>
      </c>
      <c r="G109" s="151">
        <v>285.707</v>
      </c>
      <c r="H109" s="151">
        <v>74.52</v>
      </c>
      <c r="I109" s="151">
        <v>77.965</v>
      </c>
      <c r="J109" s="151">
        <v>77.965</v>
      </c>
      <c r="K109" s="152">
        <v>55.257</v>
      </c>
    </row>
    <row r="110" spans="1:11" ht="15" customHeight="1">
      <c r="A110" s="377"/>
      <c r="B110" s="378"/>
      <c r="C110" s="20"/>
      <c r="D110" s="376" t="s">
        <v>241</v>
      </c>
      <c r="E110" s="376"/>
      <c r="F110" s="150">
        <v>97</v>
      </c>
      <c r="G110" s="151">
        <v>0</v>
      </c>
      <c r="H110" s="151">
        <v>0</v>
      </c>
      <c r="I110" s="151">
        <v>0</v>
      </c>
      <c r="J110" s="151">
        <v>0</v>
      </c>
      <c r="K110" s="152">
        <v>0</v>
      </c>
    </row>
    <row r="111" spans="1:11" ht="30.75" customHeight="1">
      <c r="A111" s="377"/>
      <c r="B111" s="378"/>
      <c r="C111" s="20"/>
      <c r="D111" s="376" t="s">
        <v>242</v>
      </c>
      <c r="E111" s="376"/>
      <c r="F111" s="150">
        <v>98</v>
      </c>
      <c r="G111" s="151">
        <v>0</v>
      </c>
      <c r="H111" s="151">
        <v>0</v>
      </c>
      <c r="I111" s="151">
        <v>0</v>
      </c>
      <c r="J111" s="151">
        <v>0</v>
      </c>
      <c r="K111" s="152">
        <v>0</v>
      </c>
    </row>
    <row r="112" spans="1:11" ht="15" customHeight="1">
      <c r="A112" s="377"/>
      <c r="B112" s="378"/>
      <c r="C112" s="20"/>
      <c r="D112" s="376" t="s">
        <v>243</v>
      </c>
      <c r="E112" s="376"/>
      <c r="F112" s="150">
        <v>99</v>
      </c>
      <c r="G112" s="151">
        <v>22</v>
      </c>
      <c r="H112" s="151">
        <v>2.5</v>
      </c>
      <c r="I112" s="151">
        <v>6.8</v>
      </c>
      <c r="J112" s="151">
        <v>8</v>
      </c>
      <c r="K112" s="152">
        <v>4.7</v>
      </c>
    </row>
    <row r="113" spans="1:11" ht="27" customHeight="1">
      <c r="A113" s="377"/>
      <c r="B113" s="378"/>
      <c r="C113" s="20" t="s">
        <v>43</v>
      </c>
      <c r="D113" s="376" t="s">
        <v>244</v>
      </c>
      <c r="E113" s="376"/>
      <c r="F113" s="150">
        <v>100</v>
      </c>
      <c r="G113" s="151">
        <v>0</v>
      </c>
      <c r="H113" s="151">
        <v>0</v>
      </c>
      <c r="I113" s="151">
        <v>0</v>
      </c>
      <c r="J113" s="151">
        <v>0</v>
      </c>
      <c r="K113" s="152">
        <v>0</v>
      </c>
    </row>
    <row r="114" spans="1:11" ht="29.25" customHeight="1">
      <c r="A114" s="377"/>
      <c r="B114" s="378"/>
      <c r="C114" s="20"/>
      <c r="D114" s="376" t="s">
        <v>245</v>
      </c>
      <c r="E114" s="376"/>
      <c r="F114" s="150">
        <v>101</v>
      </c>
      <c r="G114" s="151">
        <v>0</v>
      </c>
      <c r="H114" s="151">
        <v>0</v>
      </c>
      <c r="I114" s="151">
        <v>0</v>
      </c>
      <c r="J114" s="151">
        <v>0</v>
      </c>
      <c r="K114" s="152">
        <v>0</v>
      </c>
    </row>
    <row r="115" spans="1:11" ht="28.5" customHeight="1">
      <c r="A115" s="377"/>
      <c r="B115" s="378"/>
      <c r="C115" s="20"/>
      <c r="D115" s="376" t="s">
        <v>246</v>
      </c>
      <c r="E115" s="376"/>
      <c r="F115" s="150">
        <v>102</v>
      </c>
      <c r="G115" s="151">
        <v>0</v>
      </c>
      <c r="H115" s="151">
        <v>0</v>
      </c>
      <c r="I115" s="151">
        <v>0</v>
      </c>
      <c r="J115" s="151">
        <v>0</v>
      </c>
      <c r="K115" s="152">
        <v>0</v>
      </c>
    </row>
    <row r="116" spans="1:11" ht="42.75" customHeight="1">
      <c r="A116" s="377"/>
      <c r="B116" s="378"/>
      <c r="C116" s="20"/>
      <c r="D116" s="376" t="s">
        <v>247</v>
      </c>
      <c r="E116" s="376"/>
      <c r="F116" s="150">
        <v>103</v>
      </c>
      <c r="G116" s="151">
        <v>0</v>
      </c>
      <c r="H116" s="151">
        <v>0</v>
      </c>
      <c r="I116" s="151">
        <v>0</v>
      </c>
      <c r="J116" s="151">
        <v>0</v>
      </c>
      <c r="K116" s="152">
        <v>0</v>
      </c>
    </row>
    <row r="117" spans="1:11" ht="42.75" customHeight="1">
      <c r="A117" s="377"/>
      <c r="B117" s="378"/>
      <c r="C117" s="20" t="s">
        <v>46</v>
      </c>
      <c r="D117" s="376" t="s">
        <v>248</v>
      </c>
      <c r="E117" s="376"/>
      <c r="F117" s="150">
        <v>104</v>
      </c>
      <c r="G117" s="151">
        <v>99.96</v>
      </c>
      <c r="H117" s="151">
        <v>24.99</v>
      </c>
      <c r="I117" s="151">
        <v>24.99</v>
      </c>
      <c r="J117" s="151">
        <v>24.99</v>
      </c>
      <c r="K117" s="152">
        <v>24.99</v>
      </c>
    </row>
    <row r="118" spans="1:11" ht="15" customHeight="1">
      <c r="A118" s="377"/>
      <c r="B118" s="378"/>
      <c r="C118" s="378"/>
      <c r="D118" s="376" t="s">
        <v>249</v>
      </c>
      <c r="E118" s="376"/>
      <c r="F118" s="150">
        <v>105</v>
      </c>
      <c r="G118" s="151">
        <v>0</v>
      </c>
      <c r="H118" s="151">
        <v>0</v>
      </c>
      <c r="I118" s="151">
        <v>0</v>
      </c>
      <c r="J118" s="151">
        <v>0</v>
      </c>
      <c r="K118" s="152">
        <v>0</v>
      </c>
    </row>
    <row r="119" spans="1:11" ht="15" customHeight="1">
      <c r="A119" s="377"/>
      <c r="B119" s="378"/>
      <c r="C119" s="378"/>
      <c r="D119" s="149"/>
      <c r="E119" s="157" t="s">
        <v>250</v>
      </c>
      <c r="F119" s="150">
        <v>106</v>
      </c>
      <c r="G119" s="151">
        <v>0</v>
      </c>
      <c r="H119" s="151">
        <v>0</v>
      </c>
      <c r="I119" s="151">
        <v>0</v>
      </c>
      <c r="J119" s="151">
        <v>0</v>
      </c>
      <c r="K119" s="152">
        <v>0</v>
      </c>
    </row>
    <row r="120" spans="1:11" ht="15" customHeight="1">
      <c r="A120" s="377"/>
      <c r="B120" s="378"/>
      <c r="C120" s="378"/>
      <c r="D120" s="149"/>
      <c r="E120" s="157" t="s">
        <v>251</v>
      </c>
      <c r="F120" s="150">
        <v>107</v>
      </c>
      <c r="G120" s="151">
        <v>0</v>
      </c>
      <c r="H120" s="151">
        <v>0</v>
      </c>
      <c r="I120" s="151">
        <v>0</v>
      </c>
      <c r="J120" s="151">
        <v>0</v>
      </c>
      <c r="K120" s="152">
        <v>0</v>
      </c>
    </row>
    <row r="121" spans="1:11" ht="29.25" customHeight="1">
      <c r="A121" s="377"/>
      <c r="B121" s="378"/>
      <c r="C121" s="378"/>
      <c r="D121" s="376" t="s">
        <v>252</v>
      </c>
      <c r="E121" s="376"/>
      <c r="F121" s="150">
        <v>108</v>
      </c>
      <c r="G121" s="151">
        <v>65.52</v>
      </c>
      <c r="H121" s="151">
        <v>16.38</v>
      </c>
      <c r="I121" s="151">
        <v>16.38</v>
      </c>
      <c r="J121" s="151">
        <v>16.38</v>
      </c>
      <c r="K121" s="152">
        <v>16.38</v>
      </c>
    </row>
    <row r="122" spans="1:11" ht="15" customHeight="1">
      <c r="A122" s="377"/>
      <c r="B122" s="378"/>
      <c r="C122" s="378"/>
      <c r="D122" s="149"/>
      <c r="E122" s="157" t="s">
        <v>250</v>
      </c>
      <c r="F122" s="150">
        <v>109</v>
      </c>
      <c r="G122" s="151">
        <v>0</v>
      </c>
      <c r="H122" s="151">
        <v>0</v>
      </c>
      <c r="I122" s="151">
        <v>0</v>
      </c>
      <c r="J122" s="151">
        <v>0</v>
      </c>
      <c r="K122" s="152">
        <v>0</v>
      </c>
    </row>
    <row r="123" spans="1:11" ht="15" customHeight="1">
      <c r="A123" s="377"/>
      <c r="B123" s="378"/>
      <c r="C123" s="378"/>
      <c r="D123" s="149"/>
      <c r="E123" s="157" t="s">
        <v>251</v>
      </c>
      <c r="F123" s="150">
        <v>110</v>
      </c>
      <c r="G123" s="151">
        <v>0</v>
      </c>
      <c r="H123" s="151">
        <v>0</v>
      </c>
      <c r="I123" s="151">
        <v>0</v>
      </c>
      <c r="J123" s="151">
        <v>0</v>
      </c>
      <c r="K123" s="152">
        <v>0</v>
      </c>
    </row>
    <row r="124" spans="1:11" ht="15" customHeight="1">
      <c r="A124" s="377"/>
      <c r="B124" s="378"/>
      <c r="C124" s="378"/>
      <c r="D124" s="376" t="s">
        <v>253</v>
      </c>
      <c r="E124" s="376"/>
      <c r="F124" s="150">
        <v>111</v>
      </c>
      <c r="G124" s="151">
        <v>28.08</v>
      </c>
      <c r="H124" s="151">
        <v>7.02</v>
      </c>
      <c r="I124" s="151">
        <v>7.02</v>
      </c>
      <c r="J124" s="151">
        <v>7.02</v>
      </c>
      <c r="K124" s="152">
        <v>7.02</v>
      </c>
    </row>
    <row r="125" spans="1:11" ht="29.25" customHeight="1">
      <c r="A125" s="377"/>
      <c r="B125" s="378"/>
      <c r="C125" s="20"/>
      <c r="D125" s="376" t="s">
        <v>254</v>
      </c>
      <c r="E125" s="376"/>
      <c r="F125" s="150">
        <v>112</v>
      </c>
      <c r="G125" s="151">
        <v>6.36</v>
      </c>
      <c r="H125" s="151">
        <v>1.59</v>
      </c>
      <c r="I125" s="151">
        <v>1.59</v>
      </c>
      <c r="J125" s="151">
        <v>1.59</v>
      </c>
      <c r="K125" s="152">
        <v>1.59</v>
      </c>
    </row>
    <row r="126" spans="1:11" ht="54" customHeight="1">
      <c r="A126" s="377"/>
      <c r="B126" s="378"/>
      <c r="C126" s="20" t="s">
        <v>48</v>
      </c>
      <c r="D126" s="376" t="s">
        <v>255</v>
      </c>
      <c r="E126" s="376"/>
      <c r="F126" s="150">
        <v>113</v>
      </c>
      <c r="G126" s="151">
        <v>564.471</v>
      </c>
      <c r="H126" s="151">
        <v>136.3</v>
      </c>
      <c r="I126" s="151">
        <v>136.3</v>
      </c>
      <c r="J126" s="151">
        <v>145.929</v>
      </c>
      <c r="K126" s="152">
        <v>145.942</v>
      </c>
    </row>
    <row r="127" spans="1:11" ht="15" customHeight="1">
      <c r="A127" s="377"/>
      <c r="B127" s="378"/>
      <c r="C127" s="378"/>
      <c r="D127" s="376" t="s">
        <v>256</v>
      </c>
      <c r="E127" s="376"/>
      <c r="F127" s="150">
        <v>114</v>
      </c>
      <c r="G127" s="151">
        <v>418.507</v>
      </c>
      <c r="H127" s="151">
        <v>101.107</v>
      </c>
      <c r="I127" s="151">
        <v>101.107</v>
      </c>
      <c r="J127" s="151">
        <v>108.147</v>
      </c>
      <c r="K127" s="152">
        <v>108.147</v>
      </c>
    </row>
    <row r="128" spans="1:11" ht="15" customHeight="1">
      <c r="A128" s="377"/>
      <c r="B128" s="378"/>
      <c r="C128" s="378"/>
      <c r="D128" s="376" t="s">
        <v>257</v>
      </c>
      <c r="E128" s="376"/>
      <c r="F128" s="150">
        <v>115</v>
      </c>
      <c r="G128" s="151">
        <v>9.56</v>
      </c>
      <c r="H128" s="151">
        <v>2.306</v>
      </c>
      <c r="I128" s="151">
        <v>2.306</v>
      </c>
      <c r="J128" s="151">
        <v>2.475</v>
      </c>
      <c r="K128" s="152">
        <v>2.474</v>
      </c>
    </row>
    <row r="129" spans="1:11" ht="26.25" customHeight="1">
      <c r="A129" s="377"/>
      <c r="B129" s="378"/>
      <c r="C129" s="378"/>
      <c r="D129" s="376" t="s">
        <v>258</v>
      </c>
      <c r="E129" s="376"/>
      <c r="F129" s="150">
        <v>116</v>
      </c>
      <c r="G129" s="151">
        <v>104.627</v>
      </c>
      <c r="H129" s="151">
        <v>25.277</v>
      </c>
      <c r="I129" s="151">
        <v>25.277</v>
      </c>
      <c r="J129" s="151">
        <v>27.037</v>
      </c>
      <c r="K129" s="152">
        <v>27.037</v>
      </c>
    </row>
    <row r="130" spans="1:11" ht="24" customHeight="1">
      <c r="A130" s="377"/>
      <c r="B130" s="378"/>
      <c r="C130" s="378"/>
      <c r="D130" s="376" t="s">
        <v>259</v>
      </c>
      <c r="E130" s="376"/>
      <c r="F130" s="150">
        <v>117</v>
      </c>
      <c r="G130" s="151">
        <v>0</v>
      </c>
      <c r="H130" s="151">
        <v>0</v>
      </c>
      <c r="I130" s="151">
        <v>0</v>
      </c>
      <c r="J130" s="151">
        <v>0</v>
      </c>
      <c r="K130" s="152">
        <v>0</v>
      </c>
    </row>
    <row r="131" spans="1:11" ht="23.25" customHeight="1">
      <c r="A131" s="377"/>
      <c r="B131" s="378"/>
      <c r="C131" s="378"/>
      <c r="D131" s="376" t="s">
        <v>260</v>
      </c>
      <c r="E131" s="376"/>
      <c r="F131" s="150">
        <v>118</v>
      </c>
      <c r="G131" s="151">
        <v>4.413</v>
      </c>
      <c r="H131" s="151">
        <v>1</v>
      </c>
      <c r="I131" s="151">
        <v>1</v>
      </c>
      <c r="J131" s="151">
        <v>1.2</v>
      </c>
      <c r="K131" s="152">
        <v>1.213</v>
      </c>
    </row>
    <row r="132" spans="1:11" ht="15" customHeight="1">
      <c r="A132" s="377"/>
      <c r="B132" s="378"/>
      <c r="C132" s="378"/>
      <c r="D132" s="376" t="s">
        <v>261</v>
      </c>
      <c r="E132" s="376"/>
      <c r="F132" s="150">
        <v>119</v>
      </c>
      <c r="G132" s="151">
        <v>27.364</v>
      </c>
      <c r="H132" s="151">
        <v>6.611</v>
      </c>
      <c r="I132" s="151">
        <v>6.611</v>
      </c>
      <c r="J132" s="151">
        <v>7.071</v>
      </c>
      <c r="K132" s="152">
        <v>7.071</v>
      </c>
    </row>
    <row r="133" spans="1:11" ht="29.25" customHeight="1">
      <c r="A133" s="377"/>
      <c r="B133" s="378"/>
      <c r="C133" s="379" t="s">
        <v>262</v>
      </c>
      <c r="D133" s="379"/>
      <c r="E133" s="379"/>
      <c r="F133" s="150">
        <v>120</v>
      </c>
      <c r="G133" s="151">
        <v>106.99</v>
      </c>
      <c r="H133" s="151">
        <v>8.18</v>
      </c>
      <c r="I133" s="151">
        <v>26.5</v>
      </c>
      <c r="J133" s="151">
        <v>32</v>
      </c>
      <c r="K133" s="152">
        <v>40.31</v>
      </c>
    </row>
    <row r="134" spans="1:11" ht="24" customHeight="1">
      <c r="A134" s="377"/>
      <c r="B134" s="378"/>
      <c r="C134" s="20" t="s">
        <v>22</v>
      </c>
      <c r="D134" s="376" t="s">
        <v>263</v>
      </c>
      <c r="E134" s="376"/>
      <c r="F134" s="150">
        <v>121</v>
      </c>
      <c r="G134" s="151">
        <v>15</v>
      </c>
      <c r="H134" s="151">
        <v>0</v>
      </c>
      <c r="I134" s="151">
        <v>8</v>
      </c>
      <c r="J134" s="151">
        <v>0</v>
      </c>
      <c r="K134" s="152">
        <v>7</v>
      </c>
    </row>
    <row r="135" spans="1:11" ht="15" customHeight="1">
      <c r="A135" s="377"/>
      <c r="B135" s="378"/>
      <c r="C135" s="20"/>
      <c r="D135" s="376" t="s">
        <v>264</v>
      </c>
      <c r="E135" s="376"/>
      <c r="F135" s="150">
        <v>122</v>
      </c>
      <c r="G135" s="151">
        <v>15</v>
      </c>
      <c r="H135" s="151">
        <v>0</v>
      </c>
      <c r="I135" s="151">
        <v>8</v>
      </c>
      <c r="J135" s="151">
        <v>0</v>
      </c>
      <c r="K135" s="152">
        <v>7</v>
      </c>
    </row>
    <row r="136" spans="1:11" ht="15" customHeight="1">
      <c r="A136" s="377"/>
      <c r="B136" s="378"/>
      <c r="C136" s="20"/>
      <c r="D136" s="376" t="s">
        <v>265</v>
      </c>
      <c r="E136" s="376"/>
      <c r="F136" s="150">
        <v>123</v>
      </c>
      <c r="G136" s="151">
        <v>0</v>
      </c>
      <c r="H136" s="151">
        <v>0</v>
      </c>
      <c r="I136" s="151">
        <v>0</v>
      </c>
      <c r="J136" s="151">
        <v>0</v>
      </c>
      <c r="K136" s="152">
        <v>0</v>
      </c>
    </row>
    <row r="137" spans="1:11" ht="15" customHeight="1">
      <c r="A137" s="377"/>
      <c r="B137" s="378"/>
      <c r="C137" s="20" t="s">
        <v>24</v>
      </c>
      <c r="D137" s="376" t="s">
        <v>266</v>
      </c>
      <c r="E137" s="376"/>
      <c r="F137" s="150">
        <v>124</v>
      </c>
      <c r="G137" s="151">
        <v>0</v>
      </c>
      <c r="H137" s="151">
        <v>0</v>
      </c>
      <c r="I137" s="151">
        <v>0</v>
      </c>
      <c r="J137" s="151">
        <v>0</v>
      </c>
      <c r="K137" s="152">
        <v>0</v>
      </c>
    </row>
    <row r="138" spans="1:11" ht="24.75" customHeight="1">
      <c r="A138" s="377"/>
      <c r="B138" s="378"/>
      <c r="C138" s="20" t="s">
        <v>71</v>
      </c>
      <c r="D138" s="376" t="s">
        <v>267</v>
      </c>
      <c r="E138" s="376"/>
      <c r="F138" s="150">
        <v>125</v>
      </c>
      <c r="G138" s="151">
        <v>0</v>
      </c>
      <c r="H138" s="151">
        <v>0</v>
      </c>
      <c r="I138" s="151">
        <v>0</v>
      </c>
      <c r="J138" s="151">
        <v>0</v>
      </c>
      <c r="K138" s="152">
        <v>0</v>
      </c>
    </row>
    <row r="139" spans="1:11" ht="15" customHeight="1">
      <c r="A139" s="377"/>
      <c r="B139" s="378"/>
      <c r="C139" s="20" t="s">
        <v>81</v>
      </c>
      <c r="D139" s="376" t="s">
        <v>84</v>
      </c>
      <c r="E139" s="376"/>
      <c r="F139" s="150">
        <v>126</v>
      </c>
      <c r="G139" s="151">
        <v>0</v>
      </c>
      <c r="H139" s="151">
        <v>0</v>
      </c>
      <c r="I139" s="151">
        <v>0</v>
      </c>
      <c r="J139" s="151">
        <v>0</v>
      </c>
      <c r="K139" s="152">
        <v>0</v>
      </c>
    </row>
    <row r="140" spans="1:11" ht="27" customHeight="1">
      <c r="A140" s="377"/>
      <c r="B140" s="378"/>
      <c r="C140" s="20" t="s">
        <v>83</v>
      </c>
      <c r="D140" s="376" t="s">
        <v>268</v>
      </c>
      <c r="E140" s="376"/>
      <c r="F140" s="150">
        <v>127</v>
      </c>
      <c r="G140" s="151">
        <v>91.99</v>
      </c>
      <c r="H140" s="151">
        <v>8.18</v>
      </c>
      <c r="I140" s="151">
        <v>18.5</v>
      </c>
      <c r="J140" s="151">
        <v>32</v>
      </c>
      <c r="K140" s="152">
        <v>33.31</v>
      </c>
    </row>
    <row r="141" spans="1:11" ht="29.25" customHeight="1">
      <c r="A141" s="377"/>
      <c r="B141" s="378"/>
      <c r="C141" s="153" t="s">
        <v>269</v>
      </c>
      <c r="D141" s="383" t="s">
        <v>270</v>
      </c>
      <c r="E141" s="383"/>
      <c r="F141" s="150">
        <v>128</v>
      </c>
      <c r="G141" s="151">
        <v>0</v>
      </c>
      <c r="H141" s="151">
        <v>0</v>
      </c>
      <c r="I141" s="151">
        <v>0</v>
      </c>
      <c r="J141" s="151">
        <v>0</v>
      </c>
      <c r="K141" s="152">
        <v>0</v>
      </c>
    </row>
    <row r="142" spans="1:11" ht="12.75">
      <c r="A142" s="377"/>
      <c r="B142" s="20"/>
      <c r="C142" s="158"/>
      <c r="D142" s="159" t="s">
        <v>134</v>
      </c>
      <c r="E142" s="37" t="s">
        <v>271</v>
      </c>
      <c r="F142" s="150">
        <v>129</v>
      </c>
      <c r="G142" s="151">
        <v>0</v>
      </c>
      <c r="H142" s="151">
        <v>0</v>
      </c>
      <c r="I142" s="151">
        <v>0</v>
      </c>
      <c r="J142" s="151">
        <v>0</v>
      </c>
      <c r="K142" s="152">
        <v>0</v>
      </c>
    </row>
    <row r="143" spans="1:11" ht="27" customHeight="1">
      <c r="A143" s="377"/>
      <c r="B143" s="20"/>
      <c r="C143" s="158"/>
      <c r="D143" s="159" t="s">
        <v>272</v>
      </c>
      <c r="E143" s="157" t="s">
        <v>273</v>
      </c>
      <c r="F143" s="150">
        <v>130</v>
      </c>
      <c r="G143" s="151">
        <v>0</v>
      </c>
      <c r="H143" s="151">
        <v>0</v>
      </c>
      <c r="I143" s="151">
        <v>0</v>
      </c>
      <c r="J143" s="151">
        <v>0</v>
      </c>
      <c r="K143" s="152">
        <v>0</v>
      </c>
    </row>
    <row r="144" spans="1:11" ht="27" customHeight="1">
      <c r="A144" s="377"/>
      <c r="B144" s="20"/>
      <c r="C144" s="158"/>
      <c r="D144" s="159" t="s">
        <v>274</v>
      </c>
      <c r="E144" s="157" t="s">
        <v>275</v>
      </c>
      <c r="F144" s="150" t="s">
        <v>276</v>
      </c>
      <c r="G144" s="151">
        <v>0</v>
      </c>
      <c r="H144" s="151">
        <v>0</v>
      </c>
      <c r="I144" s="151">
        <v>0</v>
      </c>
      <c r="J144" s="151">
        <v>0</v>
      </c>
      <c r="K144" s="152">
        <v>0</v>
      </c>
    </row>
    <row r="145" spans="1:11" ht="28.5" customHeight="1">
      <c r="A145" s="377"/>
      <c r="B145" s="20"/>
      <c r="C145" s="158"/>
      <c r="D145" s="159" t="s">
        <v>136</v>
      </c>
      <c r="E145" s="37" t="s">
        <v>277</v>
      </c>
      <c r="F145" s="150">
        <v>131</v>
      </c>
      <c r="G145" s="151">
        <v>0</v>
      </c>
      <c r="H145" s="151">
        <v>0</v>
      </c>
      <c r="I145" s="151">
        <v>0</v>
      </c>
      <c r="J145" s="151">
        <v>0</v>
      </c>
      <c r="K145" s="152">
        <v>0</v>
      </c>
    </row>
    <row r="146" spans="1:11" ht="30.75" customHeight="1">
      <c r="A146" s="377"/>
      <c r="B146" s="20"/>
      <c r="C146" s="20"/>
      <c r="D146" s="149" t="s">
        <v>278</v>
      </c>
      <c r="E146" s="149" t="s">
        <v>279</v>
      </c>
      <c r="F146" s="150">
        <v>132</v>
      </c>
      <c r="G146" s="151">
        <v>0</v>
      </c>
      <c r="H146" s="151">
        <v>0</v>
      </c>
      <c r="I146" s="151">
        <v>0</v>
      </c>
      <c r="J146" s="151">
        <v>0</v>
      </c>
      <c r="K146" s="152">
        <v>0</v>
      </c>
    </row>
    <row r="147" spans="1:11" ht="15" customHeight="1">
      <c r="A147" s="377"/>
      <c r="B147" s="20"/>
      <c r="C147" s="20"/>
      <c r="D147" s="149"/>
      <c r="E147" s="149" t="s">
        <v>280</v>
      </c>
      <c r="F147" s="150">
        <v>133</v>
      </c>
      <c r="G147" s="151">
        <v>0</v>
      </c>
      <c r="H147" s="151">
        <v>0</v>
      </c>
      <c r="I147" s="151">
        <v>0</v>
      </c>
      <c r="J147" s="151">
        <v>0</v>
      </c>
      <c r="K147" s="152">
        <v>0</v>
      </c>
    </row>
    <row r="148" spans="1:11" ht="24.75" customHeight="1">
      <c r="A148" s="377"/>
      <c r="B148" s="20"/>
      <c r="C148" s="20"/>
      <c r="D148" s="149"/>
      <c r="E148" s="149" t="s">
        <v>281</v>
      </c>
      <c r="F148" s="150">
        <v>134</v>
      </c>
      <c r="G148" s="151">
        <v>0</v>
      </c>
      <c r="H148" s="151">
        <v>0</v>
      </c>
      <c r="I148" s="151">
        <v>0</v>
      </c>
      <c r="J148" s="151">
        <v>0</v>
      </c>
      <c r="K148" s="152">
        <v>0</v>
      </c>
    </row>
    <row r="149" spans="1:11" ht="12.75">
      <c r="A149" s="377"/>
      <c r="B149" s="20"/>
      <c r="C149" s="20"/>
      <c r="D149" s="149"/>
      <c r="E149" s="149" t="s">
        <v>282</v>
      </c>
      <c r="F149" s="150">
        <v>135</v>
      </c>
      <c r="G149" s="151">
        <v>0</v>
      </c>
      <c r="H149" s="151">
        <v>0</v>
      </c>
      <c r="I149" s="151">
        <v>0</v>
      </c>
      <c r="J149" s="151">
        <v>0</v>
      </c>
      <c r="K149" s="152">
        <v>0</v>
      </c>
    </row>
    <row r="150" spans="1:11" ht="28.5" customHeight="1">
      <c r="A150" s="377"/>
      <c r="B150" s="20">
        <v>2</v>
      </c>
      <c r="C150" s="20"/>
      <c r="D150" s="376" t="s">
        <v>283</v>
      </c>
      <c r="E150" s="376"/>
      <c r="F150" s="150">
        <v>136</v>
      </c>
      <c r="G150" s="151">
        <v>0</v>
      </c>
      <c r="H150" s="151">
        <v>0</v>
      </c>
      <c r="I150" s="151">
        <v>0</v>
      </c>
      <c r="J150" s="151">
        <v>0</v>
      </c>
      <c r="K150" s="152">
        <v>0</v>
      </c>
    </row>
    <row r="151" spans="1:11" ht="15" customHeight="1">
      <c r="A151" s="377"/>
      <c r="B151" s="378"/>
      <c r="C151" s="20" t="s">
        <v>22</v>
      </c>
      <c r="D151" s="376" t="s">
        <v>284</v>
      </c>
      <c r="E151" s="376"/>
      <c r="F151" s="150">
        <v>137</v>
      </c>
      <c r="G151" s="151">
        <v>0</v>
      </c>
      <c r="H151" s="151">
        <v>0</v>
      </c>
      <c r="I151" s="151">
        <v>0</v>
      </c>
      <c r="J151" s="151">
        <v>0</v>
      </c>
      <c r="K151" s="152">
        <v>0</v>
      </c>
    </row>
    <row r="152" spans="1:11" ht="15" customHeight="1">
      <c r="A152" s="377"/>
      <c r="B152" s="378"/>
      <c r="C152" s="20"/>
      <c r="D152" s="149" t="s">
        <v>118</v>
      </c>
      <c r="E152" s="149" t="s">
        <v>285</v>
      </c>
      <c r="F152" s="150">
        <v>138</v>
      </c>
      <c r="G152" s="151">
        <v>0</v>
      </c>
      <c r="H152" s="151">
        <v>0</v>
      </c>
      <c r="I152" s="151">
        <v>0</v>
      </c>
      <c r="J152" s="151">
        <v>0</v>
      </c>
      <c r="K152" s="152">
        <v>0</v>
      </c>
    </row>
    <row r="153" spans="1:11" ht="15" customHeight="1">
      <c r="A153" s="377"/>
      <c r="B153" s="378"/>
      <c r="C153" s="20"/>
      <c r="D153" s="149" t="s">
        <v>120</v>
      </c>
      <c r="E153" s="149" t="s">
        <v>286</v>
      </c>
      <c r="F153" s="150">
        <v>139</v>
      </c>
      <c r="G153" s="151">
        <v>0</v>
      </c>
      <c r="H153" s="151">
        <v>0</v>
      </c>
      <c r="I153" s="151">
        <v>0</v>
      </c>
      <c r="J153" s="151">
        <v>0</v>
      </c>
      <c r="K153" s="152">
        <v>0</v>
      </c>
    </row>
    <row r="154" spans="1:11" ht="25.5" customHeight="1">
      <c r="A154" s="377"/>
      <c r="B154" s="378"/>
      <c r="C154" s="20" t="s">
        <v>24</v>
      </c>
      <c r="D154" s="376" t="s">
        <v>287</v>
      </c>
      <c r="E154" s="376"/>
      <c r="F154" s="150">
        <v>140</v>
      </c>
      <c r="G154" s="34">
        <v>0</v>
      </c>
      <c r="H154" s="34">
        <v>0</v>
      </c>
      <c r="I154" s="34">
        <v>0</v>
      </c>
      <c r="J154" s="34">
        <v>0</v>
      </c>
      <c r="K154" s="160">
        <v>0</v>
      </c>
    </row>
    <row r="155" spans="1:11" ht="12.75" customHeight="1">
      <c r="A155" s="377"/>
      <c r="B155" s="378"/>
      <c r="C155" s="20"/>
      <c r="D155" s="149" t="s">
        <v>158</v>
      </c>
      <c r="E155" s="149" t="s">
        <v>285</v>
      </c>
      <c r="F155" s="150">
        <v>141</v>
      </c>
      <c r="G155" s="34">
        <v>0</v>
      </c>
      <c r="H155" s="34">
        <v>0</v>
      </c>
      <c r="I155" s="34">
        <v>0</v>
      </c>
      <c r="J155" s="34">
        <v>0</v>
      </c>
      <c r="K155" s="160">
        <v>0</v>
      </c>
    </row>
    <row r="156" spans="1:11" ht="12.75" customHeight="1">
      <c r="A156" s="377"/>
      <c r="B156" s="378"/>
      <c r="C156" s="20"/>
      <c r="D156" s="149" t="s">
        <v>160</v>
      </c>
      <c r="E156" s="149" t="s">
        <v>286</v>
      </c>
      <c r="F156" s="150">
        <v>142</v>
      </c>
      <c r="G156" s="161">
        <v>0</v>
      </c>
      <c r="H156" s="161">
        <v>0</v>
      </c>
      <c r="I156" s="161">
        <v>0</v>
      </c>
      <c r="J156" s="161">
        <v>0</v>
      </c>
      <c r="K156" s="162">
        <v>0</v>
      </c>
    </row>
    <row r="157" spans="1:11" ht="16.5" customHeight="1">
      <c r="A157" s="377"/>
      <c r="B157" s="378"/>
      <c r="C157" s="20" t="s">
        <v>71</v>
      </c>
      <c r="D157" s="376" t="s">
        <v>288</v>
      </c>
      <c r="E157" s="376"/>
      <c r="F157" s="150">
        <v>143</v>
      </c>
      <c r="G157" s="161">
        <v>0</v>
      </c>
      <c r="H157" s="161">
        <v>0</v>
      </c>
      <c r="I157" s="161">
        <v>0</v>
      </c>
      <c r="J157" s="161">
        <v>0</v>
      </c>
      <c r="K157" s="162">
        <v>0</v>
      </c>
    </row>
    <row r="158" spans="1:11" ht="12.75" customHeight="1">
      <c r="A158" s="377"/>
      <c r="B158" s="20">
        <v>3</v>
      </c>
      <c r="C158" s="20"/>
      <c r="D158" s="376" t="s">
        <v>53</v>
      </c>
      <c r="E158" s="376"/>
      <c r="F158" s="150">
        <v>144</v>
      </c>
      <c r="G158" s="161">
        <v>0</v>
      </c>
      <c r="H158" s="161">
        <v>0</v>
      </c>
      <c r="I158" s="161">
        <v>0</v>
      </c>
      <c r="J158" s="161">
        <v>0</v>
      </c>
      <c r="K158" s="162">
        <v>0</v>
      </c>
    </row>
    <row r="159" spans="1:11" ht="19.5" customHeight="1">
      <c r="A159" s="148" t="s">
        <v>54</v>
      </c>
      <c r="B159" s="20"/>
      <c r="C159" s="20"/>
      <c r="D159" s="376" t="s">
        <v>289</v>
      </c>
      <c r="E159" s="376"/>
      <c r="F159" s="150">
        <v>145</v>
      </c>
      <c r="G159" s="161">
        <v>241.143</v>
      </c>
      <c r="H159" s="161">
        <v>-51.498</v>
      </c>
      <c r="I159" s="161">
        <v>59.713</v>
      </c>
      <c r="J159" s="161">
        <v>146.061</v>
      </c>
      <c r="K159" s="162">
        <v>86.867</v>
      </c>
    </row>
    <row r="160" spans="1:11" ht="12.75">
      <c r="A160" s="148"/>
      <c r="B160" s="20"/>
      <c r="C160" s="20"/>
      <c r="D160" s="149"/>
      <c r="E160" s="149" t="s">
        <v>290</v>
      </c>
      <c r="F160" s="150">
        <v>146</v>
      </c>
      <c r="G160" s="161">
        <v>0</v>
      </c>
      <c r="H160" s="161">
        <v>0</v>
      </c>
      <c r="I160" s="161">
        <v>0</v>
      </c>
      <c r="J160" s="161">
        <v>0</v>
      </c>
      <c r="K160" s="162">
        <v>0</v>
      </c>
    </row>
    <row r="161" spans="1:11" ht="12.75" customHeight="1">
      <c r="A161" s="148"/>
      <c r="B161" s="20"/>
      <c r="C161" s="20"/>
      <c r="D161" s="149"/>
      <c r="E161" s="149" t="s">
        <v>291</v>
      </c>
      <c r="F161" s="150">
        <v>147</v>
      </c>
      <c r="G161" s="161">
        <v>30.5</v>
      </c>
      <c r="H161" s="161">
        <v>3.9</v>
      </c>
      <c r="I161" s="161">
        <v>11.9</v>
      </c>
      <c r="J161" s="161">
        <v>3.9</v>
      </c>
      <c r="K161" s="162">
        <v>10.8</v>
      </c>
    </row>
    <row r="162" spans="1:11" ht="17.25" customHeight="1">
      <c r="A162" s="22" t="s">
        <v>56</v>
      </c>
      <c r="B162" s="23"/>
      <c r="C162" s="23"/>
      <c r="D162" s="339" t="s">
        <v>57</v>
      </c>
      <c r="E162" s="339"/>
      <c r="F162" s="150">
        <v>148</v>
      </c>
      <c r="G162" s="161">
        <v>43.463</v>
      </c>
      <c r="H162" s="161">
        <v>0</v>
      </c>
      <c r="I162" s="161">
        <v>11.458</v>
      </c>
      <c r="J162" s="161">
        <v>23.994</v>
      </c>
      <c r="K162" s="162">
        <v>8.011</v>
      </c>
    </row>
    <row r="163" spans="1:11" ht="15" customHeight="1">
      <c r="A163" s="148" t="s">
        <v>58</v>
      </c>
      <c r="B163" s="158"/>
      <c r="C163" s="20"/>
      <c r="D163" s="339" t="s">
        <v>100</v>
      </c>
      <c r="E163" s="339"/>
      <c r="F163" s="150">
        <v>149</v>
      </c>
      <c r="G163" s="161">
        <v>0</v>
      </c>
      <c r="H163" s="161">
        <v>0</v>
      </c>
      <c r="I163" s="161">
        <v>0</v>
      </c>
      <c r="J163" s="161">
        <v>0</v>
      </c>
      <c r="K163" s="162">
        <v>0</v>
      </c>
    </row>
    <row r="164" spans="1:11" ht="12.75" customHeight="1">
      <c r="A164" s="148" t="s">
        <v>74</v>
      </c>
      <c r="B164" s="158"/>
      <c r="C164" s="158"/>
      <c r="D164" s="339" t="s">
        <v>337</v>
      </c>
      <c r="E164" s="339"/>
      <c r="F164" s="150">
        <v>150</v>
      </c>
      <c r="G164" s="161">
        <v>0</v>
      </c>
      <c r="H164" s="161">
        <v>0</v>
      </c>
      <c r="I164" s="161">
        <v>0</v>
      </c>
      <c r="J164" s="161">
        <v>0</v>
      </c>
      <c r="K164" s="162">
        <v>0</v>
      </c>
    </row>
    <row r="165" spans="1:11" ht="15" customHeight="1">
      <c r="A165" s="148" t="s">
        <v>76</v>
      </c>
      <c r="B165" s="163"/>
      <c r="C165" s="163"/>
      <c r="D165" s="384" t="s">
        <v>338</v>
      </c>
      <c r="E165" s="384"/>
      <c r="F165" s="163">
        <v>151</v>
      </c>
      <c r="G165" s="161">
        <v>0</v>
      </c>
      <c r="H165" s="164">
        <v>125</v>
      </c>
      <c r="I165" s="164">
        <v>125</v>
      </c>
      <c r="J165" s="164">
        <v>125</v>
      </c>
      <c r="K165" s="165">
        <v>125</v>
      </c>
    </row>
    <row r="166" spans="1:11" ht="26.25" customHeight="1">
      <c r="A166" s="166" t="s">
        <v>85</v>
      </c>
      <c r="B166" s="167"/>
      <c r="C166" s="167"/>
      <c r="D166" s="385" t="s">
        <v>339</v>
      </c>
      <c r="E166" s="385"/>
      <c r="F166" s="167">
        <v>152</v>
      </c>
      <c r="G166" s="168">
        <v>0</v>
      </c>
      <c r="H166" s="169">
        <v>125</v>
      </c>
      <c r="I166" s="169">
        <v>125</v>
      </c>
      <c r="J166" s="169">
        <v>125</v>
      </c>
      <c r="K166" s="170">
        <v>125</v>
      </c>
    </row>
    <row r="171" spans="5:11" ht="45" customHeight="1">
      <c r="E171" s="366" t="s">
        <v>102</v>
      </c>
      <c r="F171" s="366"/>
      <c r="G171" s="343" t="s">
        <v>103</v>
      </c>
      <c r="H171" s="343"/>
      <c r="I171" s="343" t="s">
        <v>327</v>
      </c>
      <c r="J171" s="120"/>
      <c r="K171" s="120"/>
    </row>
    <row r="172" spans="9:11" ht="15" customHeight="1">
      <c r="I172" s="367"/>
      <c r="J172" s="367"/>
      <c r="K172" s="367"/>
    </row>
    <row r="178" ht="12.75">
      <c r="E178" s="122"/>
    </row>
  </sheetData>
  <sheetProtection selectLockedCells="1" selectUnlockedCells="1"/>
  <mergeCells count="117">
    <mergeCell ref="G171:I171"/>
    <mergeCell ref="I172:K172"/>
    <mergeCell ref="D164:E164"/>
    <mergeCell ref="D165:E165"/>
    <mergeCell ref="D166:E166"/>
    <mergeCell ref="E171:F171"/>
    <mergeCell ref="D158:E158"/>
    <mergeCell ref="D159:E159"/>
    <mergeCell ref="D162:E162"/>
    <mergeCell ref="D163:E163"/>
    <mergeCell ref="D141:E141"/>
    <mergeCell ref="D150:E150"/>
    <mergeCell ref="B151:B157"/>
    <mergeCell ref="D151:E151"/>
    <mergeCell ref="D154:E154"/>
    <mergeCell ref="D157:E157"/>
    <mergeCell ref="D137:E137"/>
    <mergeCell ref="D138:E138"/>
    <mergeCell ref="D139:E139"/>
    <mergeCell ref="D140:E140"/>
    <mergeCell ref="C133:E133"/>
    <mergeCell ref="D134:E134"/>
    <mergeCell ref="D135:E135"/>
    <mergeCell ref="D136:E136"/>
    <mergeCell ref="D125:E125"/>
    <mergeCell ref="D126:E126"/>
    <mergeCell ref="C127:C132"/>
    <mergeCell ref="D127:E127"/>
    <mergeCell ref="D128:E128"/>
    <mergeCell ref="D129:E129"/>
    <mergeCell ref="D130:E130"/>
    <mergeCell ref="D131:E131"/>
    <mergeCell ref="D132:E132"/>
    <mergeCell ref="D115:E115"/>
    <mergeCell ref="D116:E116"/>
    <mergeCell ref="D117:E117"/>
    <mergeCell ref="C118:C124"/>
    <mergeCell ref="D118:E118"/>
    <mergeCell ref="D121:E121"/>
    <mergeCell ref="D124:E124"/>
    <mergeCell ref="D111:E111"/>
    <mergeCell ref="D112:E112"/>
    <mergeCell ref="D113:E113"/>
    <mergeCell ref="D114:E114"/>
    <mergeCell ref="D105:E105"/>
    <mergeCell ref="D106:E106"/>
    <mergeCell ref="D109:E109"/>
    <mergeCell ref="D110:E110"/>
    <mergeCell ref="D100:E100"/>
    <mergeCell ref="D101:E101"/>
    <mergeCell ref="C102:C104"/>
    <mergeCell ref="D102:E102"/>
    <mergeCell ref="D103:E103"/>
    <mergeCell ref="D104:E104"/>
    <mergeCell ref="D96:E96"/>
    <mergeCell ref="D97:E97"/>
    <mergeCell ref="D98:E98"/>
    <mergeCell ref="C99:E99"/>
    <mergeCell ref="C92:E92"/>
    <mergeCell ref="D93:E93"/>
    <mergeCell ref="D94:E94"/>
    <mergeCell ref="D95:E95"/>
    <mergeCell ref="D80:E80"/>
    <mergeCell ref="D81:E81"/>
    <mergeCell ref="D82:E82"/>
    <mergeCell ref="D91:E91"/>
    <mergeCell ref="D76:E76"/>
    <mergeCell ref="D77:E77"/>
    <mergeCell ref="D78:E78"/>
    <mergeCell ref="D79:E79"/>
    <mergeCell ref="D61:E61"/>
    <mergeCell ref="D63:E63"/>
    <mergeCell ref="D70:E70"/>
    <mergeCell ref="D75:E75"/>
    <mergeCell ref="D55:E55"/>
    <mergeCell ref="D58:E58"/>
    <mergeCell ref="D59:E59"/>
    <mergeCell ref="D60:E60"/>
    <mergeCell ref="D51:E51"/>
    <mergeCell ref="D52:E52"/>
    <mergeCell ref="D53:E53"/>
    <mergeCell ref="D54:E54"/>
    <mergeCell ref="D41:E41"/>
    <mergeCell ref="B42:E42"/>
    <mergeCell ref="A43:A158"/>
    <mergeCell ref="C43:E43"/>
    <mergeCell ref="B44:B141"/>
    <mergeCell ref="C44:E44"/>
    <mergeCell ref="D45:E45"/>
    <mergeCell ref="D46:E46"/>
    <mergeCell ref="D47:E47"/>
    <mergeCell ref="D50:E50"/>
    <mergeCell ref="D35:E35"/>
    <mergeCell ref="B36:B40"/>
    <mergeCell ref="D36:E36"/>
    <mergeCell ref="D37:E37"/>
    <mergeCell ref="D38:E38"/>
    <mergeCell ref="D39:E39"/>
    <mergeCell ref="D40:E40"/>
    <mergeCell ref="A15:A41"/>
    <mergeCell ref="D15:E15"/>
    <mergeCell ref="B16:B26"/>
    <mergeCell ref="D16:E16"/>
    <mergeCell ref="D21:E21"/>
    <mergeCell ref="D22:E22"/>
    <mergeCell ref="C23:C24"/>
    <mergeCell ref="D25:E25"/>
    <mergeCell ref="D26:E26"/>
    <mergeCell ref="D27:E27"/>
    <mergeCell ref="A5:E5"/>
    <mergeCell ref="A8:K8"/>
    <mergeCell ref="A12:B12"/>
    <mergeCell ref="D14:E14"/>
    <mergeCell ref="A1:E1"/>
    <mergeCell ref="A2:E2"/>
    <mergeCell ref="A3:E3"/>
    <mergeCell ref="A4:E4"/>
  </mergeCells>
  <printOptions/>
  <pageMargins left="0.25416666666666665" right="0.03819444444444445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H2" sqref="H2"/>
    </sheetView>
  </sheetViews>
  <sheetFormatPr defaultColWidth="9.140625" defaultRowHeight="12.75"/>
  <cols>
    <col min="1" max="1" width="4.140625" style="171" customWidth="1"/>
    <col min="2" max="2" width="3.7109375" style="171" customWidth="1"/>
    <col min="3" max="3" width="51.57421875" style="172" customWidth="1"/>
    <col min="4" max="4" width="11.140625" style="121" customWidth="1"/>
    <col min="5" max="5" width="12.57421875" style="173" customWidth="1"/>
    <col min="6" max="6" width="14.57421875" style="173" customWidth="1"/>
    <col min="7" max="7" width="13.28125" style="173" customWidth="1"/>
    <col min="8" max="8" width="12.57421875" style="173" customWidth="1"/>
    <col min="9" max="9" width="13.8515625" style="173" customWidth="1"/>
    <col min="10" max="235" width="9.140625" style="174" customWidth="1"/>
  </cols>
  <sheetData>
    <row r="1" spans="1:5" ht="12.75" customHeight="1">
      <c r="A1" s="331" t="s">
        <v>0</v>
      </c>
      <c r="B1" s="331"/>
      <c r="C1" s="331"/>
      <c r="D1" s="331"/>
      <c r="E1" s="331"/>
    </row>
    <row r="2" spans="1:8" ht="14.25">
      <c r="A2" s="331" t="s">
        <v>1</v>
      </c>
      <c r="B2" s="331"/>
      <c r="C2" s="331"/>
      <c r="D2" s="331"/>
      <c r="E2" s="331"/>
      <c r="H2" s="451" t="s">
        <v>340</v>
      </c>
    </row>
    <row r="3" spans="1:5" ht="12.75" customHeight="1">
      <c r="A3" s="331" t="s">
        <v>2</v>
      </c>
      <c r="B3" s="331"/>
      <c r="C3" s="331"/>
      <c r="D3" s="331"/>
      <c r="E3" s="331"/>
    </row>
    <row r="4" spans="1:5" ht="12.75" customHeight="1">
      <c r="A4" s="331" t="s">
        <v>3</v>
      </c>
      <c r="B4" s="331"/>
      <c r="C4" s="331"/>
      <c r="D4" s="331"/>
      <c r="E4" s="331"/>
    </row>
    <row r="5" spans="1:5" ht="12.75" customHeight="1">
      <c r="A5" s="331" t="s">
        <v>4</v>
      </c>
      <c r="B5" s="331"/>
      <c r="C5" s="331"/>
      <c r="D5" s="331"/>
      <c r="E5" s="331"/>
    </row>
    <row r="7" spans="1:8" ht="14.25">
      <c r="A7" s="368" t="s">
        <v>341</v>
      </c>
      <c r="B7" s="368"/>
      <c r="C7" s="368"/>
      <c r="D7" s="368"/>
      <c r="E7" s="368"/>
      <c r="F7" s="368"/>
      <c r="G7" s="368"/>
      <c r="H7" s="368"/>
    </row>
    <row r="8" ht="9.75" customHeight="1"/>
    <row r="9" spans="1:9" ht="23.25" customHeight="1">
      <c r="A9" s="386"/>
      <c r="B9" s="387"/>
      <c r="C9" s="388" t="s">
        <v>8</v>
      </c>
      <c r="D9" s="389" t="s">
        <v>342</v>
      </c>
      <c r="E9" s="390" t="s">
        <v>343</v>
      </c>
      <c r="F9" s="390"/>
      <c r="G9" s="391" t="s">
        <v>344</v>
      </c>
      <c r="H9" s="391"/>
      <c r="I9" s="391"/>
    </row>
    <row r="10" spans="1:9" ht="27.75" customHeight="1">
      <c r="A10" s="386"/>
      <c r="B10" s="387"/>
      <c r="C10" s="388"/>
      <c r="D10" s="389"/>
      <c r="E10" s="179" t="s">
        <v>321</v>
      </c>
      <c r="F10" s="179" t="s">
        <v>322</v>
      </c>
      <c r="G10" s="179" t="s">
        <v>345</v>
      </c>
      <c r="H10" s="179" t="s">
        <v>346</v>
      </c>
      <c r="I10" s="180" t="s">
        <v>347</v>
      </c>
    </row>
    <row r="11" spans="1:9" ht="14.25">
      <c r="A11" s="175">
        <v>0</v>
      </c>
      <c r="B11" s="176">
        <v>1</v>
      </c>
      <c r="C11" s="177">
        <v>2</v>
      </c>
      <c r="D11" s="178">
        <v>3</v>
      </c>
      <c r="E11" s="181">
        <v>4</v>
      </c>
      <c r="F11" s="181">
        <v>5</v>
      </c>
      <c r="G11" s="182">
        <v>6</v>
      </c>
      <c r="H11" s="182">
        <v>7</v>
      </c>
      <c r="I11" s="183">
        <v>8</v>
      </c>
    </row>
    <row r="12" spans="1:9" ht="14.25">
      <c r="A12" s="184" t="s">
        <v>348</v>
      </c>
      <c r="B12" s="185"/>
      <c r="C12" s="186" t="s">
        <v>86</v>
      </c>
      <c r="D12" s="187">
        <v>42004</v>
      </c>
      <c r="E12" s="188">
        <v>648.565</v>
      </c>
      <c r="F12" s="188">
        <v>247.382</v>
      </c>
      <c r="G12" s="189">
        <v>537</v>
      </c>
      <c r="H12" s="189">
        <v>0</v>
      </c>
      <c r="I12" s="190">
        <v>0</v>
      </c>
    </row>
    <row r="13" spans="1:9" ht="14.25">
      <c r="A13" s="191"/>
      <c r="B13" s="192">
        <v>1</v>
      </c>
      <c r="C13" s="193" t="s">
        <v>349</v>
      </c>
      <c r="D13" s="194"/>
      <c r="E13" s="195"/>
      <c r="F13" s="195"/>
      <c r="G13" s="195"/>
      <c r="H13" s="195"/>
      <c r="I13" s="196"/>
    </row>
    <row r="14" spans="1:9" ht="14.25">
      <c r="A14" s="191"/>
      <c r="B14" s="192"/>
      <c r="C14" s="193" t="s">
        <v>350</v>
      </c>
      <c r="D14" s="194"/>
      <c r="E14" s="195"/>
      <c r="F14" s="195"/>
      <c r="G14" s="195"/>
      <c r="H14" s="195"/>
      <c r="I14" s="196"/>
    </row>
    <row r="15" spans="1:9" ht="14.25">
      <c r="A15" s="191"/>
      <c r="B15" s="192"/>
      <c r="C15" s="193" t="s">
        <v>351</v>
      </c>
      <c r="D15" s="194"/>
      <c r="E15" s="195"/>
      <c r="F15" s="195"/>
      <c r="G15" s="195"/>
      <c r="H15" s="195"/>
      <c r="I15" s="196"/>
    </row>
    <row r="16" spans="1:9" ht="14.25">
      <c r="A16" s="191"/>
      <c r="B16" s="192">
        <v>2</v>
      </c>
      <c r="C16" s="193" t="s">
        <v>87</v>
      </c>
      <c r="D16" s="194"/>
      <c r="E16" s="195"/>
      <c r="F16" s="195"/>
      <c r="G16" s="195"/>
      <c r="H16" s="195"/>
      <c r="I16" s="196"/>
    </row>
    <row r="17" spans="1:9" ht="14.25">
      <c r="A17" s="191"/>
      <c r="B17" s="192">
        <v>3</v>
      </c>
      <c r="C17" s="193" t="s">
        <v>352</v>
      </c>
      <c r="D17" s="194"/>
      <c r="E17" s="195"/>
      <c r="F17" s="195"/>
      <c r="G17" s="195"/>
      <c r="H17" s="195"/>
      <c r="I17" s="196"/>
    </row>
    <row r="18" spans="1:9" ht="14.25">
      <c r="A18" s="191"/>
      <c r="B18" s="192"/>
      <c r="C18" s="193" t="s">
        <v>353</v>
      </c>
      <c r="D18" s="194"/>
      <c r="E18" s="195"/>
      <c r="F18" s="195"/>
      <c r="G18" s="195"/>
      <c r="H18" s="195"/>
      <c r="I18" s="196"/>
    </row>
    <row r="19" spans="1:9" ht="14.25">
      <c r="A19" s="191"/>
      <c r="B19" s="192"/>
      <c r="C19" s="193" t="s">
        <v>354</v>
      </c>
      <c r="D19" s="194"/>
      <c r="E19" s="195"/>
      <c r="F19" s="195"/>
      <c r="G19" s="195"/>
      <c r="H19" s="195"/>
      <c r="I19" s="196"/>
    </row>
    <row r="20" spans="1:9" ht="14.25">
      <c r="A20" s="191"/>
      <c r="B20" s="192">
        <v>4</v>
      </c>
      <c r="C20" s="193" t="s">
        <v>355</v>
      </c>
      <c r="D20" s="194"/>
      <c r="E20" s="195"/>
      <c r="F20" s="195"/>
      <c r="G20" s="195"/>
      <c r="H20" s="195"/>
      <c r="I20" s="196"/>
    </row>
    <row r="21" spans="1:9" ht="14.25">
      <c r="A21" s="191"/>
      <c r="B21" s="192"/>
      <c r="C21" s="193" t="s">
        <v>356</v>
      </c>
      <c r="D21" s="194"/>
      <c r="E21" s="195"/>
      <c r="F21" s="195"/>
      <c r="G21" s="195"/>
      <c r="H21" s="195"/>
      <c r="I21" s="196"/>
    </row>
    <row r="22" spans="1:9" ht="18" customHeight="1">
      <c r="A22" s="191"/>
      <c r="B22" s="192"/>
      <c r="C22" s="193" t="s">
        <v>357</v>
      </c>
      <c r="D22" s="194"/>
      <c r="E22" s="195">
        <v>648.565</v>
      </c>
      <c r="F22" s="195">
        <v>247.382</v>
      </c>
      <c r="G22" s="195">
        <v>537</v>
      </c>
      <c r="H22" s="195">
        <v>0</v>
      </c>
      <c r="I22" s="196">
        <v>0</v>
      </c>
    </row>
    <row r="23" spans="1:9" ht="14.25">
      <c r="A23" s="197" t="s">
        <v>28</v>
      </c>
      <c r="B23" s="192"/>
      <c r="C23" s="198" t="s">
        <v>358</v>
      </c>
      <c r="D23" s="199"/>
      <c r="E23" s="200">
        <v>648.565</v>
      </c>
      <c r="F23" s="200">
        <v>247.382</v>
      </c>
      <c r="G23" s="195">
        <v>537</v>
      </c>
      <c r="H23" s="195">
        <v>0</v>
      </c>
      <c r="I23" s="196">
        <v>0</v>
      </c>
    </row>
    <row r="24" spans="1:9" ht="14.25">
      <c r="A24" s="191"/>
      <c r="B24" s="192">
        <v>1</v>
      </c>
      <c r="C24" s="193" t="s">
        <v>359</v>
      </c>
      <c r="D24" s="194"/>
      <c r="E24" s="195"/>
      <c r="F24" s="195"/>
      <c r="G24" s="195"/>
      <c r="H24" s="195"/>
      <c r="I24" s="196"/>
    </row>
    <row r="25" spans="1:9" ht="25.5">
      <c r="A25" s="191"/>
      <c r="B25" s="192"/>
      <c r="C25" s="193" t="s">
        <v>360</v>
      </c>
      <c r="D25" s="194"/>
      <c r="E25" s="195"/>
      <c r="F25" s="195"/>
      <c r="G25" s="195"/>
      <c r="H25" s="195"/>
      <c r="I25" s="196"/>
    </row>
    <row r="26" spans="1:9" ht="14.25">
      <c r="A26" s="191"/>
      <c r="B26" s="192"/>
      <c r="C26" s="193" t="s">
        <v>361</v>
      </c>
      <c r="D26" s="194"/>
      <c r="E26" s="195"/>
      <c r="F26" s="195"/>
      <c r="G26" s="195"/>
      <c r="H26" s="195"/>
      <c r="I26" s="196"/>
    </row>
    <row r="27" spans="1:9" ht="25.5">
      <c r="A27" s="191"/>
      <c r="B27" s="192"/>
      <c r="C27" s="193" t="s">
        <v>362</v>
      </c>
      <c r="D27" s="194"/>
      <c r="E27" s="195"/>
      <c r="F27" s="195"/>
      <c r="G27" s="195"/>
      <c r="H27" s="195"/>
      <c r="I27" s="196"/>
    </row>
    <row r="28" spans="1:9" ht="14.25">
      <c r="A28" s="191"/>
      <c r="B28" s="192"/>
      <c r="C28" s="193" t="s">
        <v>361</v>
      </c>
      <c r="D28" s="194"/>
      <c r="E28" s="195"/>
      <c r="F28" s="195"/>
      <c r="G28" s="195"/>
      <c r="H28" s="195"/>
      <c r="I28" s="196"/>
    </row>
    <row r="29" spans="1:9" ht="25.5">
      <c r="A29" s="191"/>
      <c r="B29" s="192"/>
      <c r="C29" s="193" t="s">
        <v>363</v>
      </c>
      <c r="D29" s="194"/>
      <c r="E29" s="195"/>
      <c r="F29" s="195"/>
      <c r="G29" s="195"/>
      <c r="H29" s="195"/>
      <c r="I29" s="196"/>
    </row>
    <row r="30" spans="1:9" ht="14.25">
      <c r="A30" s="191"/>
      <c r="B30" s="192"/>
      <c r="C30" s="193" t="s">
        <v>361</v>
      </c>
      <c r="D30" s="194"/>
      <c r="E30" s="195"/>
      <c r="F30" s="195"/>
      <c r="G30" s="195"/>
      <c r="H30" s="195"/>
      <c r="I30" s="196"/>
    </row>
    <row r="31" spans="1:9" ht="14.25">
      <c r="A31" s="191"/>
      <c r="B31" s="192"/>
      <c r="C31" s="193" t="s">
        <v>361</v>
      </c>
      <c r="D31" s="194"/>
      <c r="E31" s="195"/>
      <c r="F31" s="195"/>
      <c r="G31" s="195"/>
      <c r="H31" s="195"/>
      <c r="I31" s="196"/>
    </row>
    <row r="32" spans="1:9" ht="51.75" customHeight="1">
      <c r="A32" s="191"/>
      <c r="B32" s="192"/>
      <c r="C32" s="193" t="s">
        <v>364</v>
      </c>
      <c r="D32" s="194"/>
      <c r="E32" s="195"/>
      <c r="F32" s="195"/>
      <c r="G32" s="195"/>
      <c r="H32" s="195"/>
      <c r="I32" s="196"/>
    </row>
    <row r="33" spans="1:9" ht="14.25">
      <c r="A33" s="191"/>
      <c r="B33" s="192"/>
      <c r="C33" s="193" t="s">
        <v>361</v>
      </c>
      <c r="D33" s="194"/>
      <c r="E33" s="195"/>
      <c r="F33" s="195"/>
      <c r="G33" s="195"/>
      <c r="H33" s="195"/>
      <c r="I33" s="196"/>
    </row>
    <row r="34" spans="1:9" ht="14.25">
      <c r="A34" s="191"/>
      <c r="B34" s="192"/>
      <c r="C34" s="193" t="s">
        <v>361</v>
      </c>
      <c r="D34" s="194"/>
      <c r="E34" s="195"/>
      <c r="F34" s="195"/>
      <c r="G34" s="195"/>
      <c r="H34" s="195"/>
      <c r="I34" s="196"/>
    </row>
    <row r="35" spans="1:9" ht="14.25">
      <c r="A35" s="191"/>
      <c r="B35" s="192">
        <v>2</v>
      </c>
      <c r="C35" s="193" t="s">
        <v>365</v>
      </c>
      <c r="D35" s="194"/>
      <c r="E35" s="195"/>
      <c r="F35" s="195"/>
      <c r="G35" s="195"/>
      <c r="H35" s="195"/>
      <c r="I35" s="196"/>
    </row>
    <row r="36" spans="1:9" ht="25.5">
      <c r="A36" s="191"/>
      <c r="B36" s="192"/>
      <c r="C36" s="193" t="s">
        <v>360</v>
      </c>
      <c r="D36" s="194"/>
      <c r="E36" s="195">
        <v>53</v>
      </c>
      <c r="F36" s="195">
        <v>7.874</v>
      </c>
      <c r="G36" s="195">
        <v>50</v>
      </c>
      <c r="H36" s="195">
        <v>0</v>
      </c>
      <c r="I36" s="196">
        <v>0</v>
      </c>
    </row>
    <row r="37" spans="1:9" ht="14.25">
      <c r="A37" s="191"/>
      <c r="B37" s="192"/>
      <c r="C37" s="193" t="s">
        <v>361</v>
      </c>
      <c r="D37" s="194"/>
      <c r="E37" s="195"/>
      <c r="F37" s="195"/>
      <c r="G37" s="195"/>
      <c r="H37" s="195"/>
      <c r="I37" s="196"/>
    </row>
    <row r="38" spans="1:9" ht="14.25">
      <c r="A38" s="191"/>
      <c r="B38" s="192"/>
      <c r="C38" s="193" t="s">
        <v>361</v>
      </c>
      <c r="D38" s="194"/>
      <c r="E38" s="195"/>
      <c r="F38" s="195"/>
      <c r="G38" s="195"/>
      <c r="H38" s="195"/>
      <c r="I38" s="196"/>
    </row>
    <row r="39" spans="1:9" ht="25.5">
      <c r="A39" s="191"/>
      <c r="B39" s="192"/>
      <c r="C39" s="193" t="s">
        <v>362</v>
      </c>
      <c r="D39" s="194"/>
      <c r="E39" s="195"/>
      <c r="F39" s="195"/>
      <c r="G39" s="195"/>
      <c r="H39" s="195"/>
      <c r="I39" s="196"/>
    </row>
    <row r="40" spans="1:9" ht="14.25">
      <c r="A40" s="191"/>
      <c r="B40" s="192"/>
      <c r="C40" s="193" t="s">
        <v>361</v>
      </c>
      <c r="D40" s="194"/>
      <c r="E40" s="195"/>
      <c r="F40" s="195"/>
      <c r="G40" s="195"/>
      <c r="H40" s="195"/>
      <c r="I40" s="196"/>
    </row>
    <row r="41" spans="1:9" ht="14.25">
      <c r="A41" s="191"/>
      <c r="B41" s="192"/>
      <c r="C41" s="193" t="s">
        <v>361</v>
      </c>
      <c r="D41" s="194"/>
      <c r="E41" s="195"/>
      <c r="F41" s="195"/>
      <c r="G41" s="195"/>
      <c r="H41" s="195"/>
      <c r="I41" s="196"/>
    </row>
    <row r="42" spans="1:9" ht="25.5">
      <c r="A42" s="191"/>
      <c r="B42" s="192"/>
      <c r="C42" s="193" t="s">
        <v>363</v>
      </c>
      <c r="D42" s="194"/>
      <c r="E42" s="195">
        <v>53</v>
      </c>
      <c r="F42" s="195">
        <v>7.874</v>
      </c>
      <c r="G42" s="195">
        <v>50</v>
      </c>
      <c r="H42" s="195">
        <v>0</v>
      </c>
      <c r="I42" s="196">
        <v>0</v>
      </c>
    </row>
    <row r="43" spans="1:9" ht="14.25">
      <c r="A43" s="191"/>
      <c r="B43" s="192"/>
      <c r="C43" s="193" t="s">
        <v>366</v>
      </c>
      <c r="D43" s="194"/>
      <c r="E43" s="195">
        <v>40</v>
      </c>
      <c r="F43" s="195"/>
      <c r="G43" s="195">
        <v>40</v>
      </c>
      <c r="H43" s="195"/>
      <c r="I43" s="196"/>
    </row>
    <row r="44" spans="1:9" ht="14.25">
      <c r="A44" s="191"/>
      <c r="B44" s="192"/>
      <c r="C44" s="193" t="s">
        <v>367</v>
      </c>
      <c r="D44" s="194"/>
      <c r="E44" s="195">
        <v>8</v>
      </c>
      <c r="F44" s="195">
        <v>7.874</v>
      </c>
      <c r="G44" s="195"/>
      <c r="H44" s="195"/>
      <c r="I44" s="196"/>
    </row>
    <row r="45" spans="1:9" ht="13.5" customHeight="1">
      <c r="A45" s="191"/>
      <c r="B45" s="192"/>
      <c r="C45" s="193" t="s">
        <v>368</v>
      </c>
      <c r="D45" s="194"/>
      <c r="E45" s="195"/>
      <c r="F45" s="195"/>
      <c r="G45" s="195">
        <v>10</v>
      </c>
      <c r="H45" s="195"/>
      <c r="I45" s="196"/>
    </row>
    <row r="46" spans="1:9" ht="51" customHeight="1">
      <c r="A46" s="191"/>
      <c r="B46" s="192"/>
      <c r="C46" s="193" t="s">
        <v>364</v>
      </c>
      <c r="D46" s="194"/>
      <c r="E46" s="195"/>
      <c r="F46" s="195"/>
      <c r="G46" s="195"/>
      <c r="H46" s="195"/>
      <c r="I46" s="196"/>
    </row>
    <row r="47" spans="1:9" ht="14.25">
      <c r="A47" s="191"/>
      <c r="B47" s="192"/>
      <c r="C47" s="193" t="s">
        <v>361</v>
      </c>
      <c r="D47" s="194"/>
      <c r="E47" s="195"/>
      <c r="F47" s="195"/>
      <c r="G47" s="195"/>
      <c r="H47" s="195"/>
      <c r="I47" s="196"/>
    </row>
    <row r="48" spans="1:9" ht="14.25">
      <c r="A48" s="191"/>
      <c r="B48" s="192"/>
      <c r="C48" s="193" t="s">
        <v>361</v>
      </c>
      <c r="D48" s="194"/>
      <c r="E48" s="195"/>
      <c r="F48" s="195"/>
      <c r="G48" s="195"/>
      <c r="H48" s="195"/>
      <c r="I48" s="196"/>
    </row>
    <row r="49" spans="1:9" ht="25.5">
      <c r="A49" s="191"/>
      <c r="B49" s="192">
        <v>3</v>
      </c>
      <c r="C49" s="193" t="s">
        <v>369</v>
      </c>
      <c r="D49" s="194"/>
      <c r="E49" s="195"/>
      <c r="F49" s="195"/>
      <c r="G49" s="195"/>
      <c r="H49" s="195"/>
      <c r="I49" s="196"/>
    </row>
    <row r="50" spans="1:9" ht="25.5">
      <c r="A50" s="191"/>
      <c r="B50" s="192"/>
      <c r="C50" s="193" t="s">
        <v>360</v>
      </c>
      <c r="D50" s="194"/>
      <c r="E50" s="195"/>
      <c r="F50" s="195"/>
      <c r="G50" s="195"/>
      <c r="H50" s="195"/>
      <c r="I50" s="196"/>
    </row>
    <row r="51" spans="1:9" ht="14.25">
      <c r="A51" s="191"/>
      <c r="B51" s="192"/>
      <c r="C51" s="193" t="s">
        <v>361</v>
      </c>
      <c r="D51" s="194"/>
      <c r="E51" s="195"/>
      <c r="F51" s="195"/>
      <c r="G51" s="195"/>
      <c r="H51" s="195"/>
      <c r="I51" s="196"/>
    </row>
    <row r="52" spans="1:9" ht="14.25">
      <c r="A52" s="191"/>
      <c r="B52" s="192"/>
      <c r="C52" s="193" t="s">
        <v>361</v>
      </c>
      <c r="D52" s="194"/>
      <c r="E52" s="195"/>
      <c r="F52" s="195"/>
      <c r="G52" s="195"/>
      <c r="H52" s="195"/>
      <c r="I52" s="196"/>
    </row>
    <row r="53" spans="1:9" ht="25.5">
      <c r="A53" s="191"/>
      <c r="B53" s="192"/>
      <c r="C53" s="193" t="s">
        <v>362</v>
      </c>
      <c r="D53" s="194"/>
      <c r="E53" s="195"/>
      <c r="F53" s="195"/>
      <c r="G53" s="195"/>
      <c r="H53" s="195"/>
      <c r="I53" s="196"/>
    </row>
    <row r="54" spans="1:9" ht="14.25">
      <c r="A54" s="191"/>
      <c r="B54" s="192"/>
      <c r="C54" s="193" t="s">
        <v>361</v>
      </c>
      <c r="D54" s="194"/>
      <c r="E54" s="195"/>
      <c r="F54" s="195"/>
      <c r="G54" s="195"/>
      <c r="H54" s="195"/>
      <c r="I54" s="196"/>
    </row>
    <row r="55" spans="1:9" ht="14.25">
      <c r="A55" s="191"/>
      <c r="B55" s="192"/>
      <c r="C55" s="193" t="s">
        <v>361</v>
      </c>
      <c r="D55" s="194"/>
      <c r="E55" s="195"/>
      <c r="F55" s="195"/>
      <c r="G55" s="195"/>
      <c r="H55" s="195"/>
      <c r="I55" s="196"/>
    </row>
    <row r="56" spans="1:9" ht="25.5">
      <c r="A56" s="191"/>
      <c r="B56" s="192"/>
      <c r="C56" s="193" t="s">
        <v>363</v>
      </c>
      <c r="D56" s="194"/>
      <c r="E56" s="195"/>
      <c r="F56" s="195"/>
      <c r="G56" s="195"/>
      <c r="H56" s="195"/>
      <c r="I56" s="196"/>
    </row>
    <row r="57" spans="1:9" ht="14.25">
      <c r="A57" s="191"/>
      <c r="B57" s="192"/>
      <c r="C57" s="193" t="s">
        <v>361</v>
      </c>
      <c r="D57" s="194"/>
      <c r="E57" s="195"/>
      <c r="F57" s="195"/>
      <c r="G57" s="195"/>
      <c r="H57" s="195"/>
      <c r="I57" s="196"/>
    </row>
    <row r="58" spans="1:9" ht="14.25">
      <c r="A58" s="191"/>
      <c r="B58" s="192"/>
      <c r="C58" s="193" t="s">
        <v>361</v>
      </c>
      <c r="D58" s="194"/>
      <c r="E58" s="195"/>
      <c r="F58" s="195"/>
      <c r="G58" s="195"/>
      <c r="H58" s="195"/>
      <c r="I58" s="196"/>
    </row>
    <row r="59" spans="1:9" ht="53.25" customHeight="1">
      <c r="A59" s="191"/>
      <c r="B59" s="192"/>
      <c r="C59" s="193" t="s">
        <v>364</v>
      </c>
      <c r="D59" s="194"/>
      <c r="E59" s="195"/>
      <c r="F59" s="195"/>
      <c r="G59" s="195"/>
      <c r="H59" s="195"/>
      <c r="I59" s="196"/>
    </row>
    <row r="60" spans="1:9" ht="14.25">
      <c r="A60" s="191"/>
      <c r="B60" s="192"/>
      <c r="C60" s="193" t="s">
        <v>361</v>
      </c>
      <c r="D60" s="194"/>
      <c r="E60" s="195"/>
      <c r="F60" s="195"/>
      <c r="G60" s="195"/>
      <c r="H60" s="195"/>
      <c r="I60" s="196"/>
    </row>
    <row r="61" spans="1:9" ht="14.25">
      <c r="A61" s="191"/>
      <c r="B61" s="192"/>
      <c r="C61" s="193" t="s">
        <v>361</v>
      </c>
      <c r="D61" s="194"/>
      <c r="E61" s="195"/>
      <c r="F61" s="195"/>
      <c r="G61" s="195"/>
      <c r="H61" s="195"/>
      <c r="I61" s="196"/>
    </row>
    <row r="62" spans="1:9" ht="14.25">
      <c r="A62" s="191"/>
      <c r="B62" s="192">
        <v>4</v>
      </c>
      <c r="C62" s="193" t="s">
        <v>370</v>
      </c>
      <c r="D62" s="194"/>
      <c r="E62" s="195">
        <v>595.565</v>
      </c>
      <c r="F62" s="195">
        <f>F63+F64+F65</f>
        <v>239.508</v>
      </c>
      <c r="G62" s="195">
        <f>G63+G64+G65</f>
        <v>492</v>
      </c>
      <c r="H62" s="195">
        <v>0</v>
      </c>
      <c r="I62" s="196">
        <v>0</v>
      </c>
    </row>
    <row r="63" spans="1:9" ht="14.25">
      <c r="A63" s="191"/>
      <c r="B63" s="192"/>
      <c r="C63" s="193" t="s">
        <v>371</v>
      </c>
      <c r="D63" s="194"/>
      <c r="E63" s="195">
        <v>200</v>
      </c>
      <c r="F63" s="195">
        <v>219.026</v>
      </c>
      <c r="G63" s="195">
        <v>0</v>
      </c>
      <c r="H63" s="195"/>
      <c r="I63" s="196"/>
    </row>
    <row r="64" spans="1:9" ht="14.25">
      <c r="A64" s="191"/>
      <c r="B64" s="192"/>
      <c r="C64" s="193" t="s">
        <v>372</v>
      </c>
      <c r="D64" s="194"/>
      <c r="E64" s="195">
        <v>355</v>
      </c>
      <c r="F64" s="195">
        <v>0</v>
      </c>
      <c r="G64" s="195">
        <v>355</v>
      </c>
      <c r="H64" s="195"/>
      <c r="I64" s="196"/>
    </row>
    <row r="65" spans="1:9" ht="14.25">
      <c r="A65" s="191"/>
      <c r="B65" s="192"/>
      <c r="C65" s="193" t="s">
        <v>373</v>
      </c>
      <c r="D65" s="194"/>
      <c r="E65" s="195">
        <v>40.565</v>
      </c>
      <c r="F65" s="195">
        <v>20.482</v>
      </c>
      <c r="G65" s="195">
        <v>137</v>
      </c>
      <c r="H65" s="195"/>
      <c r="I65" s="196"/>
    </row>
    <row r="66" spans="1:9" ht="25.5">
      <c r="A66" s="191"/>
      <c r="B66" s="201">
        <v>5</v>
      </c>
      <c r="C66" s="198" t="s">
        <v>374</v>
      </c>
      <c r="D66" s="199"/>
      <c r="E66" s="200"/>
      <c r="F66" s="200"/>
      <c r="G66" s="195"/>
      <c r="H66" s="195"/>
      <c r="I66" s="196"/>
    </row>
    <row r="67" spans="1:9" ht="14.25">
      <c r="A67" s="191"/>
      <c r="B67" s="192"/>
      <c r="C67" s="193" t="s">
        <v>375</v>
      </c>
      <c r="D67" s="194"/>
      <c r="E67" s="195"/>
      <c r="F67" s="195"/>
      <c r="G67" s="195"/>
      <c r="H67" s="195"/>
      <c r="I67" s="196"/>
    </row>
    <row r="68" spans="1:9" ht="14.25">
      <c r="A68" s="202"/>
      <c r="B68" s="203"/>
      <c r="C68" s="204" t="s">
        <v>376</v>
      </c>
      <c r="D68" s="205"/>
      <c r="E68" s="206"/>
      <c r="F68" s="206"/>
      <c r="G68" s="206"/>
      <c r="H68" s="206"/>
      <c r="I68" s="207"/>
    </row>
    <row r="69" spans="5:9" ht="14.25">
      <c r="E69" s="208"/>
      <c r="F69" s="208"/>
      <c r="G69" s="208"/>
      <c r="H69" s="208"/>
      <c r="I69" s="208"/>
    </row>
    <row r="70" spans="3:8" ht="45" customHeight="1">
      <c r="C70" s="372" t="s">
        <v>102</v>
      </c>
      <c r="D70" s="372"/>
      <c r="F70" s="343" t="s">
        <v>377</v>
      </c>
      <c r="G70" s="343"/>
      <c r="H70" s="343"/>
    </row>
    <row r="71" spans="6:8" ht="14.25">
      <c r="F71" s="392"/>
      <c r="G71" s="392"/>
      <c r="H71" s="392"/>
    </row>
  </sheetData>
  <sheetProtection selectLockedCells="1" selectUnlockedCells="1"/>
  <mergeCells count="15">
    <mergeCell ref="C70:D70"/>
    <mergeCell ref="F70:H70"/>
    <mergeCell ref="F71:H71"/>
    <mergeCell ref="A5:E5"/>
    <mergeCell ref="A7:H7"/>
    <mergeCell ref="A9:A10"/>
    <mergeCell ref="B9:B10"/>
    <mergeCell ref="C9:C10"/>
    <mergeCell ref="D9:D10"/>
    <mergeCell ref="E9:F9"/>
    <mergeCell ref="G9:I9"/>
    <mergeCell ref="A1:E1"/>
    <mergeCell ref="A2:E2"/>
    <mergeCell ref="A3:E3"/>
    <mergeCell ref="A4:E4"/>
  </mergeCells>
  <printOptions/>
  <pageMargins left="1.270138888888889" right="0.4097222222222222" top="0.5097222222222222" bottom="0.25" header="0.5118055555555555" footer="0.1798611111111111"/>
  <pageSetup horizontalDpi="300" verticalDpi="300" orientation="portrait" paperSize="9" scale="60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O18" sqref="O18"/>
    </sheetView>
  </sheetViews>
  <sheetFormatPr defaultColWidth="9.140625" defaultRowHeight="12.75"/>
  <cols>
    <col min="1" max="1" width="6.421875" style="0" customWidth="1"/>
    <col min="2" max="2" width="23.8515625" style="0" customWidth="1"/>
    <col min="3" max="3" width="10.7109375" style="0" customWidth="1"/>
    <col min="4" max="4" width="7.7109375" style="0" customWidth="1"/>
    <col min="5" max="5" width="11.140625" style="0" customWidth="1"/>
    <col min="6" max="6" width="0" style="0" hidden="1" customWidth="1"/>
    <col min="7" max="7" width="10.421875" style="0" customWidth="1"/>
    <col min="8" max="8" width="8.421875" style="0" customWidth="1"/>
    <col min="9" max="9" width="9.4218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5" ht="12.75" customHeight="1">
      <c r="A1" s="331" t="s">
        <v>0</v>
      </c>
      <c r="B1" s="331"/>
      <c r="C1" s="331"/>
      <c r="D1" s="331"/>
      <c r="E1" s="331"/>
    </row>
    <row r="2" spans="1:12" ht="12.75">
      <c r="A2" s="331" t="s">
        <v>1</v>
      </c>
      <c r="B2" s="331"/>
      <c r="C2" s="331"/>
      <c r="D2" s="331"/>
      <c r="E2" s="331"/>
      <c r="L2" s="171" t="s">
        <v>378</v>
      </c>
    </row>
    <row r="3" spans="1:5" ht="12.75" customHeight="1">
      <c r="A3" s="331" t="s">
        <v>2</v>
      </c>
      <c r="B3" s="331"/>
      <c r="C3" s="331"/>
      <c r="D3" s="331"/>
      <c r="E3" s="331"/>
    </row>
    <row r="4" spans="1:5" ht="12.75" customHeight="1">
      <c r="A4" s="331" t="s">
        <v>3</v>
      </c>
      <c r="B4" s="331"/>
      <c r="C4" s="331"/>
      <c r="D4" s="331"/>
      <c r="E4" s="331"/>
    </row>
    <row r="5" spans="1:5" ht="12.75" customHeight="1">
      <c r="A5" s="331" t="s">
        <v>4</v>
      </c>
      <c r="B5" s="331"/>
      <c r="C5" s="331"/>
      <c r="D5" s="331"/>
      <c r="E5" s="331"/>
    </row>
    <row r="6" spans="12:13" ht="14.25">
      <c r="L6" s="174"/>
      <c r="M6" s="174"/>
    </row>
    <row r="7" spans="1:14" ht="15" customHeight="1">
      <c r="A7" s="393" t="s">
        <v>379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</row>
    <row r="8" spans="1:13" ht="14.25">
      <c r="A8" s="174"/>
      <c r="B8" s="174"/>
      <c r="C8" s="174"/>
      <c r="D8" s="174"/>
      <c r="E8" s="174"/>
      <c r="F8" s="174"/>
      <c r="G8" s="174"/>
      <c r="H8" s="174"/>
      <c r="L8" s="210"/>
      <c r="M8" s="210"/>
    </row>
    <row r="9" spans="1:8" ht="14.25" hidden="1">
      <c r="A9" s="174"/>
      <c r="B9" s="174"/>
      <c r="C9" s="174"/>
      <c r="D9" s="174"/>
      <c r="E9" s="174"/>
      <c r="F9" s="174"/>
      <c r="G9" s="174"/>
      <c r="H9" s="174"/>
    </row>
    <row r="10" spans="1:8" ht="15">
      <c r="A10" s="174"/>
      <c r="B10" s="211" t="s">
        <v>380</v>
      </c>
      <c r="C10" s="174"/>
      <c r="D10" s="174"/>
      <c r="E10" s="174"/>
      <c r="F10" s="174"/>
      <c r="G10" s="174"/>
      <c r="H10" s="174"/>
    </row>
    <row r="11" ht="12.75">
      <c r="N11" s="123" t="s">
        <v>314</v>
      </c>
    </row>
    <row r="12" spans="1:14" ht="33" customHeight="1">
      <c r="A12" s="394" t="s">
        <v>381</v>
      </c>
      <c r="B12" s="395" t="s">
        <v>382</v>
      </c>
      <c r="C12" s="396" t="s">
        <v>383</v>
      </c>
      <c r="D12" s="212"/>
      <c r="E12" s="397" t="s">
        <v>384</v>
      </c>
      <c r="F12" s="397"/>
      <c r="G12" s="397"/>
      <c r="H12" s="397"/>
      <c r="I12" s="397"/>
      <c r="J12" s="396" t="s">
        <v>385</v>
      </c>
      <c r="K12" s="396" t="s">
        <v>386</v>
      </c>
      <c r="L12" s="396" t="s">
        <v>387</v>
      </c>
      <c r="M12" s="396" t="s">
        <v>388</v>
      </c>
      <c r="N12" s="398" t="s">
        <v>389</v>
      </c>
    </row>
    <row r="13" spans="1:14" ht="26.25" customHeight="1">
      <c r="A13" s="394"/>
      <c r="B13" s="395"/>
      <c r="C13" s="396"/>
      <c r="D13" s="213"/>
      <c r="E13" s="125" t="s">
        <v>390</v>
      </c>
      <c r="F13" s="213"/>
      <c r="G13" s="399" t="s">
        <v>391</v>
      </c>
      <c r="H13" s="399"/>
      <c r="I13" s="399"/>
      <c r="J13" s="396"/>
      <c r="K13" s="396"/>
      <c r="L13" s="396"/>
      <c r="M13" s="396"/>
      <c r="N13" s="398"/>
    </row>
    <row r="14" spans="1:14" ht="15.75" customHeight="1" hidden="1">
      <c r="A14" s="394"/>
      <c r="B14" s="395"/>
      <c r="C14" s="396"/>
      <c r="D14" s="369" t="s">
        <v>392</v>
      </c>
      <c r="E14" s="370"/>
      <c r="F14" s="370"/>
      <c r="G14" s="370"/>
      <c r="H14" s="370"/>
      <c r="I14" s="370"/>
      <c r="J14" s="396"/>
      <c r="K14" s="396"/>
      <c r="L14" s="396"/>
      <c r="M14" s="396"/>
      <c r="N14" s="398"/>
    </row>
    <row r="15" spans="1:14" ht="25.5">
      <c r="A15" s="394"/>
      <c r="B15" s="395"/>
      <c r="C15" s="396"/>
      <c r="D15" s="369"/>
      <c r="E15" s="214" t="s">
        <v>393</v>
      </c>
      <c r="F15" s="214">
        <v>2015</v>
      </c>
      <c r="G15" s="214" t="s">
        <v>394</v>
      </c>
      <c r="H15" s="214" t="s">
        <v>395</v>
      </c>
      <c r="I15" s="214" t="s">
        <v>396</v>
      </c>
      <c r="J15" s="396"/>
      <c r="K15" s="396"/>
      <c r="L15" s="396"/>
      <c r="M15" s="396"/>
      <c r="N15" s="398"/>
    </row>
    <row r="16" spans="1:14" ht="12.75">
      <c r="A16" s="215">
        <v>0</v>
      </c>
      <c r="B16" s="125">
        <v>1</v>
      </c>
      <c r="C16" s="216">
        <v>2</v>
      </c>
      <c r="D16" s="216">
        <v>4</v>
      </c>
      <c r="E16" s="216" t="s">
        <v>397</v>
      </c>
      <c r="F16" s="216"/>
      <c r="G16" s="216">
        <v>4</v>
      </c>
      <c r="H16" s="216">
        <v>5</v>
      </c>
      <c r="I16" s="216">
        <v>6</v>
      </c>
      <c r="J16" s="217" t="s">
        <v>398</v>
      </c>
      <c r="K16" s="216">
        <v>8</v>
      </c>
      <c r="L16" s="217" t="s">
        <v>399</v>
      </c>
      <c r="M16" s="216">
        <v>10</v>
      </c>
      <c r="N16" s="218" t="s">
        <v>400</v>
      </c>
    </row>
    <row r="17" spans="1:14" ht="27.75" customHeight="1">
      <c r="A17" s="219" t="s">
        <v>401</v>
      </c>
      <c r="B17" s="220" t="s">
        <v>402</v>
      </c>
      <c r="C17" s="221">
        <v>0</v>
      </c>
      <c r="D17" s="221"/>
      <c r="E17" s="221">
        <v>0</v>
      </c>
      <c r="F17" s="221"/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2">
        <v>0</v>
      </c>
    </row>
    <row r="18" spans="1:14" ht="36" customHeight="1">
      <c r="A18" s="219" t="s">
        <v>403</v>
      </c>
      <c r="B18" s="220" t="s">
        <v>404</v>
      </c>
      <c r="C18" s="221">
        <v>0</v>
      </c>
      <c r="D18" s="221"/>
      <c r="E18" s="221">
        <v>0</v>
      </c>
      <c r="F18" s="221"/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2">
        <v>0</v>
      </c>
    </row>
    <row r="19" spans="1:14" ht="12.75">
      <c r="A19" s="219" t="s">
        <v>405</v>
      </c>
      <c r="B19" s="223" t="s">
        <v>406</v>
      </c>
      <c r="C19" s="221">
        <v>0</v>
      </c>
      <c r="D19" s="221"/>
      <c r="E19" s="221">
        <v>0</v>
      </c>
      <c r="F19" s="221"/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2">
        <v>0</v>
      </c>
    </row>
    <row r="20" spans="1:14" ht="12.75">
      <c r="A20" s="224"/>
      <c r="B20" s="225"/>
      <c r="C20" s="226"/>
      <c r="D20" s="226"/>
      <c r="E20" s="226"/>
      <c r="F20" s="227"/>
      <c r="G20" s="227"/>
      <c r="H20" s="227"/>
      <c r="I20" s="227"/>
      <c r="J20" s="227"/>
      <c r="K20" s="227"/>
      <c r="L20" s="227"/>
      <c r="M20" s="227"/>
      <c r="N20" s="228"/>
    </row>
    <row r="23" spans="2:13" ht="30" customHeight="1">
      <c r="B23" s="400" t="s">
        <v>102</v>
      </c>
      <c r="C23" s="400"/>
      <c r="K23" s="401" t="s">
        <v>407</v>
      </c>
      <c r="L23" s="401"/>
      <c r="M23" s="401"/>
    </row>
    <row r="24" spans="11:13" ht="15">
      <c r="K24" s="402" t="s">
        <v>328</v>
      </c>
      <c r="L24" s="402"/>
      <c r="M24" s="402"/>
    </row>
    <row r="25" spans="3:14" ht="12.75">
      <c r="C25" s="368"/>
      <c r="D25" s="229"/>
      <c r="E25" s="368"/>
      <c r="F25" s="230"/>
      <c r="G25" s="229"/>
      <c r="H25" s="229"/>
      <c r="I25" s="230"/>
      <c r="J25" s="230"/>
      <c r="K25" s="230"/>
      <c r="L25" s="230"/>
      <c r="M25" s="230"/>
      <c r="N25" s="229"/>
    </row>
    <row r="26" spans="3:14" ht="12.75">
      <c r="C26" s="368"/>
      <c r="D26" s="230"/>
      <c r="E26" s="368"/>
      <c r="F26" s="230"/>
      <c r="G26" s="229"/>
      <c r="H26" s="229"/>
      <c r="I26" s="230"/>
      <c r="J26" s="230"/>
      <c r="K26" s="230"/>
      <c r="L26" s="230"/>
      <c r="M26" s="230"/>
      <c r="N26" s="229"/>
    </row>
    <row r="27" spans="3:14" ht="12.75">
      <c r="C27" s="229"/>
      <c r="D27" s="230"/>
      <c r="E27" s="229"/>
      <c r="F27" s="230"/>
      <c r="G27" s="229"/>
      <c r="H27" s="229"/>
      <c r="I27" s="230"/>
      <c r="J27" s="230"/>
      <c r="K27" s="230"/>
      <c r="L27" s="230"/>
      <c r="M27" s="230"/>
      <c r="N27" s="229"/>
    </row>
    <row r="28" spans="3:14" ht="12.75">
      <c r="C28" s="231"/>
      <c r="D28" s="231"/>
      <c r="E28" s="231"/>
      <c r="F28" s="231"/>
      <c r="G28" s="232"/>
      <c r="H28" s="232"/>
      <c r="I28" s="231"/>
      <c r="J28" s="231"/>
      <c r="K28" s="231"/>
      <c r="L28" s="231"/>
      <c r="M28" s="231"/>
      <c r="N28" s="232"/>
    </row>
    <row r="29" spans="3:14" ht="12.75">
      <c r="C29" s="231"/>
      <c r="D29" s="231"/>
      <c r="E29" s="231"/>
      <c r="F29" s="231"/>
      <c r="G29" s="232"/>
      <c r="H29" s="232"/>
      <c r="I29" s="231"/>
      <c r="J29" s="231"/>
      <c r="K29" s="231"/>
      <c r="L29" s="231"/>
      <c r="M29" s="231"/>
      <c r="N29" s="232"/>
    </row>
    <row r="31" ht="12.75">
      <c r="B31" s="121"/>
    </row>
  </sheetData>
  <sheetProtection selectLockedCells="1" selectUnlockedCells="1"/>
  <mergeCells count="23">
    <mergeCell ref="B23:C23"/>
    <mergeCell ref="K23:M23"/>
    <mergeCell ref="K24:M24"/>
    <mergeCell ref="C25:C26"/>
    <mergeCell ref="E25:E26"/>
    <mergeCell ref="N12:N15"/>
    <mergeCell ref="G13:I13"/>
    <mergeCell ref="D14:D15"/>
    <mergeCell ref="E14:I14"/>
    <mergeCell ref="A5:E5"/>
    <mergeCell ref="A7:N7"/>
    <mergeCell ref="A12:A15"/>
    <mergeCell ref="B12:B15"/>
    <mergeCell ref="C12:C15"/>
    <mergeCell ref="E12:I12"/>
    <mergeCell ref="J12:J15"/>
    <mergeCell ref="K12:K15"/>
    <mergeCell ref="L12:L15"/>
    <mergeCell ref="M12:M15"/>
    <mergeCell ref="A1:E1"/>
    <mergeCell ref="A2:E2"/>
    <mergeCell ref="A3:E3"/>
    <mergeCell ref="A4:E4"/>
  </mergeCells>
  <printOptions horizontalCentered="1"/>
  <pageMargins left="0.5513888888888889" right="0.5118055555555555" top="0.5902777777777778" bottom="0.5118055555555555" header="0.5118055555555555" footer="0.5118055555555555"/>
  <pageSetup horizontalDpi="300" verticalDpi="300" orientation="landscape" paperSize="9" scale="95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4">
      <pane ySplit="4" topLeftCell="BM8" activePane="bottomLeft" state="frozen"/>
      <selection pane="topLeft" activeCell="A4" sqref="A4"/>
      <selection pane="bottomLeft" activeCell="R5" sqref="R5:S5"/>
    </sheetView>
  </sheetViews>
  <sheetFormatPr defaultColWidth="9.140625" defaultRowHeight="12.75"/>
  <cols>
    <col min="1" max="1" width="3.57421875" style="121" customWidth="1"/>
    <col min="2" max="2" width="4.421875" style="121" customWidth="1"/>
    <col min="3" max="3" width="13.00390625" style="121" customWidth="1"/>
    <col min="4" max="4" width="11.57421875" style="121" customWidth="1"/>
    <col min="5" max="5" width="12.140625" style="121" customWidth="1"/>
    <col min="6" max="6" width="9.28125" style="121" customWidth="1"/>
    <col min="7" max="7" width="9.421875" style="121" customWidth="1"/>
    <col min="8" max="8" width="8.00390625" style="121" customWidth="1"/>
    <col min="9" max="9" width="11.28125" style="121" customWidth="1"/>
    <col min="10" max="10" width="10.421875" style="121" customWidth="1"/>
    <col min="11" max="11" width="8.421875" style="121" customWidth="1"/>
    <col min="12" max="12" width="8.00390625" style="121" customWidth="1"/>
    <col min="13" max="13" width="8.140625" style="121" customWidth="1"/>
    <col min="14" max="15" width="11.57421875" style="121" customWidth="1"/>
    <col min="16" max="16" width="8.28125" style="121" customWidth="1"/>
    <col min="17" max="17" width="8.00390625" style="121" customWidth="1"/>
    <col min="18" max="18" width="8.57421875" style="121" customWidth="1"/>
    <col min="19" max="19" width="11.28125" style="121" customWidth="1"/>
    <col min="20" max="20" width="10.57421875" style="121" customWidth="1"/>
  </cols>
  <sheetData>
    <row r="1" spans="18:19" ht="12.75">
      <c r="R1" s="123" t="s">
        <v>408</v>
      </c>
      <c r="S1" s="123"/>
    </row>
    <row r="2" spans="3:19" ht="12.75">
      <c r="C2" s="368" t="s">
        <v>409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229"/>
    </row>
    <row r="3" ht="12.75">
      <c r="C3" s="171"/>
    </row>
    <row r="4" spans="1:5" ht="12.75" customHeight="1">
      <c r="A4" s="331" t="s">
        <v>0</v>
      </c>
      <c r="B4" s="331"/>
      <c r="C4" s="331"/>
      <c r="D4" s="331"/>
      <c r="E4" s="331"/>
    </row>
    <row r="5" spans="1:19" ht="12.75" customHeight="1">
      <c r="A5" s="331" t="s">
        <v>1</v>
      </c>
      <c r="B5" s="331"/>
      <c r="C5" s="331"/>
      <c r="D5" s="331"/>
      <c r="E5" s="331"/>
      <c r="R5" s="452" t="s">
        <v>410</v>
      </c>
      <c r="S5" s="452"/>
    </row>
    <row r="6" spans="1:5" ht="12.75" customHeight="1">
      <c r="A6" s="331" t="s">
        <v>2</v>
      </c>
      <c r="B6" s="331"/>
      <c r="C6" s="331"/>
      <c r="D6" s="331"/>
      <c r="E6" s="331"/>
    </row>
    <row r="7" spans="1:5" ht="12.75">
      <c r="A7" s="331" t="s">
        <v>3</v>
      </c>
      <c r="B7" s="331"/>
      <c r="C7" s="331"/>
      <c r="D7" s="331"/>
      <c r="E7" s="331"/>
    </row>
    <row r="8" spans="1:5" ht="12.75">
      <c r="A8" s="331" t="s">
        <v>4</v>
      </c>
      <c r="B8" s="331"/>
      <c r="C8" s="331"/>
      <c r="D8" s="331"/>
      <c r="E8" s="331"/>
    </row>
    <row r="9" spans="3:19" ht="12.75">
      <c r="C9" s="171"/>
      <c r="R9" s="403"/>
      <c r="S9" s="403"/>
    </row>
    <row r="10" ht="12.75">
      <c r="C10" s="171"/>
    </row>
    <row r="11" spans="1:20" s="171" customFormat="1" ht="12.75" customHeight="1">
      <c r="A11" s="368" t="s">
        <v>411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</row>
    <row r="12" spans="3:4" s="121" customFormat="1" ht="16.5" customHeight="1">
      <c r="C12" s="403" t="s">
        <v>380</v>
      </c>
      <c r="D12" s="403"/>
    </row>
    <row r="13" spans="18:19" ht="12.75">
      <c r="R13" s="123" t="s">
        <v>314</v>
      </c>
      <c r="S13" s="123"/>
    </row>
    <row r="14" spans="1:20" ht="38.25" customHeight="1">
      <c r="A14" s="394" t="s">
        <v>412</v>
      </c>
      <c r="B14" s="394"/>
      <c r="C14" s="396" t="s">
        <v>413</v>
      </c>
      <c r="D14" s="396" t="s">
        <v>414</v>
      </c>
      <c r="E14" s="396" t="s">
        <v>415</v>
      </c>
      <c r="F14" s="396" t="s">
        <v>416</v>
      </c>
      <c r="G14" s="396"/>
      <c r="H14" s="396"/>
      <c r="I14" s="396"/>
      <c r="J14" s="396"/>
      <c r="K14" s="396" t="s">
        <v>417</v>
      </c>
      <c r="L14" s="396"/>
      <c r="M14" s="396"/>
      <c r="N14" s="396"/>
      <c r="O14" s="396"/>
      <c r="P14" s="398" t="s">
        <v>418</v>
      </c>
      <c r="Q14" s="398"/>
      <c r="R14" s="398"/>
      <c r="S14" s="398"/>
      <c r="T14" s="398"/>
    </row>
    <row r="15" spans="1:20" ht="38.25">
      <c r="A15" s="394"/>
      <c r="B15" s="394"/>
      <c r="C15" s="396"/>
      <c r="D15" s="396"/>
      <c r="E15" s="396"/>
      <c r="F15" s="233" t="s">
        <v>419</v>
      </c>
      <c r="G15" s="234" t="s">
        <v>420</v>
      </c>
      <c r="H15" s="234" t="s">
        <v>421</v>
      </c>
      <c r="I15" s="234" t="s">
        <v>422</v>
      </c>
      <c r="J15" s="234" t="s">
        <v>423</v>
      </c>
      <c r="K15" s="233" t="s">
        <v>419</v>
      </c>
      <c r="L15" s="234" t="s">
        <v>420</v>
      </c>
      <c r="M15" s="234" t="s">
        <v>421</v>
      </c>
      <c r="N15" s="234" t="s">
        <v>422</v>
      </c>
      <c r="O15" s="234" t="s">
        <v>423</v>
      </c>
      <c r="P15" s="233" t="s">
        <v>419</v>
      </c>
      <c r="Q15" s="234" t="s">
        <v>420</v>
      </c>
      <c r="R15" s="234" t="s">
        <v>421</v>
      </c>
      <c r="S15" s="234" t="s">
        <v>422</v>
      </c>
      <c r="T15" s="235" t="s">
        <v>423</v>
      </c>
    </row>
    <row r="16" spans="1:20" ht="12.75" customHeight="1">
      <c r="A16" s="404">
        <v>0</v>
      </c>
      <c r="B16" s="404"/>
      <c r="C16" s="234">
        <v>1</v>
      </c>
      <c r="D16" s="234">
        <v>2</v>
      </c>
      <c r="E16" s="234">
        <v>3</v>
      </c>
      <c r="F16" s="234">
        <v>4</v>
      </c>
      <c r="G16" s="234">
        <v>5</v>
      </c>
      <c r="H16" s="234">
        <v>6</v>
      </c>
      <c r="I16" s="234">
        <v>7</v>
      </c>
      <c r="J16" s="234">
        <v>8</v>
      </c>
      <c r="K16" s="234">
        <v>9</v>
      </c>
      <c r="L16" s="234">
        <v>10</v>
      </c>
      <c r="M16" s="234">
        <v>11</v>
      </c>
      <c r="N16" s="234">
        <v>12</v>
      </c>
      <c r="O16" s="234">
        <v>13</v>
      </c>
      <c r="P16" s="234">
        <v>14</v>
      </c>
      <c r="Q16" s="234">
        <v>15</v>
      </c>
      <c r="R16" s="234">
        <v>16</v>
      </c>
      <c r="S16" s="234">
        <v>17</v>
      </c>
      <c r="T16" s="236">
        <v>18</v>
      </c>
    </row>
    <row r="17" spans="1:20" ht="12.75" customHeight="1">
      <c r="A17" s="405" t="s">
        <v>424</v>
      </c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</row>
    <row r="18" spans="1:20" ht="12.75">
      <c r="A18" s="219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8"/>
    </row>
    <row r="19" spans="1:20" ht="12.75">
      <c r="A19" s="219"/>
      <c r="B19" s="163"/>
      <c r="C19" s="163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</row>
    <row r="20" spans="1:20" ht="12.75">
      <c r="A20" s="219"/>
      <c r="B20" s="237"/>
      <c r="C20" s="163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/>
    </row>
    <row r="21" spans="1:20" ht="12.75">
      <c r="A21" s="219"/>
      <c r="B21" s="237"/>
      <c r="C21" s="163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8"/>
    </row>
    <row r="22" spans="1:20" ht="12.75">
      <c r="A22" s="219"/>
      <c r="B22" s="237"/>
      <c r="C22" s="163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8"/>
    </row>
    <row r="23" spans="1:20" ht="13.5" customHeight="1">
      <c r="A23" s="406" t="s">
        <v>425</v>
      </c>
      <c r="B23" s="406"/>
      <c r="C23" s="163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8"/>
    </row>
    <row r="24" spans="1:20" ht="13.5" customHeight="1">
      <c r="A24" s="405" t="s">
        <v>426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</row>
    <row r="25" spans="1:20" ht="12.75">
      <c r="A25" s="219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8"/>
    </row>
    <row r="26" spans="1:20" ht="12.75">
      <c r="A26" s="219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8"/>
    </row>
    <row r="27" spans="1:20" ht="12.75">
      <c r="A27" s="219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8"/>
    </row>
    <row r="28" spans="1:20" ht="12.75">
      <c r="A28" s="219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</row>
    <row r="29" spans="1:20" ht="13.5" customHeight="1">
      <c r="A29" s="406" t="s">
        <v>427</v>
      </c>
      <c r="B29" s="40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8"/>
    </row>
    <row r="30" spans="1:20" ht="40.5" customHeight="1">
      <c r="A30" s="407" t="s">
        <v>428</v>
      </c>
      <c r="B30" s="407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40"/>
    </row>
    <row r="32" spans="3:17" ht="28.5" customHeight="1">
      <c r="C32" s="372" t="s">
        <v>102</v>
      </c>
      <c r="D32" s="372"/>
      <c r="E32" s="135"/>
      <c r="M32" s="346" t="s">
        <v>327</v>
      </c>
      <c r="N32" s="346"/>
      <c r="O32" s="346"/>
      <c r="P32" s="346"/>
      <c r="Q32" s="346"/>
    </row>
    <row r="33" spans="4:17" ht="12.75">
      <c r="D33" s="241"/>
      <c r="E33" s="241"/>
      <c r="F33" s="242"/>
      <c r="M33" s="373" t="s">
        <v>328</v>
      </c>
      <c r="N33" s="373"/>
      <c r="O33" s="373"/>
      <c r="P33" s="373"/>
      <c r="Q33" s="373"/>
    </row>
  </sheetData>
  <sheetProtection selectLockedCells="1" selectUnlockedCells="1"/>
  <mergeCells count="26">
    <mergeCell ref="M33:Q33"/>
    <mergeCell ref="A29:B29"/>
    <mergeCell ref="A30:B30"/>
    <mergeCell ref="C32:D32"/>
    <mergeCell ref="M32:Q32"/>
    <mergeCell ref="A16:B16"/>
    <mergeCell ref="A17:T17"/>
    <mergeCell ref="A23:B23"/>
    <mergeCell ref="A24:T24"/>
    <mergeCell ref="A11:T11"/>
    <mergeCell ref="C12:D12"/>
    <mergeCell ref="A14:B15"/>
    <mergeCell ref="C14:C15"/>
    <mergeCell ref="D14:D15"/>
    <mergeCell ref="E14:E15"/>
    <mergeCell ref="F14:J14"/>
    <mergeCell ref="K14:O14"/>
    <mergeCell ref="P14:T14"/>
    <mergeCell ref="A6:E6"/>
    <mergeCell ref="A7:E7"/>
    <mergeCell ref="A8:E8"/>
    <mergeCell ref="R9:S9"/>
    <mergeCell ref="C2:R2"/>
    <mergeCell ref="A4:E4"/>
    <mergeCell ref="A5:E5"/>
    <mergeCell ref="R5:S5"/>
  </mergeCells>
  <printOptions horizontalCentered="1"/>
  <pageMargins left="1.0930555555555554" right="0.2361111111111111" top="0.7083333333333334" bottom="0.7875" header="0.5118055555555555" footer="0.5118055555555555"/>
  <pageSetup horizontalDpi="300" verticalDpi="300" orientation="landscape" paperSize="9" scale="70"/>
  <headerFooter alignWithMargins="0">
    <oddFooter>&amp;C&amp;8Pagina &amp;P din &amp;N&amp;R&amp;8Data &amp;D Ora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M1" sqref="M1"/>
    </sheetView>
  </sheetViews>
  <sheetFormatPr defaultColWidth="9.140625" defaultRowHeight="12.75"/>
  <cols>
    <col min="1" max="1" width="4.00390625" style="121" customWidth="1"/>
    <col min="2" max="2" width="3.00390625" style="121" customWidth="1"/>
    <col min="3" max="3" width="33.421875" style="121" customWidth="1"/>
    <col min="4" max="4" width="11.421875" style="121" customWidth="1"/>
    <col min="5" max="5" width="10.57421875" style="121" customWidth="1"/>
    <col min="6" max="6" width="8.28125" style="121" customWidth="1"/>
    <col min="7" max="7" width="10.140625" style="121" customWidth="1"/>
    <col min="8" max="8" width="9.00390625" style="121" customWidth="1"/>
    <col min="9" max="9" width="10.8515625" style="121" customWidth="1"/>
    <col min="10" max="10" width="8.28125" style="121" customWidth="1"/>
    <col min="11" max="11" width="11.421875" style="121" customWidth="1"/>
    <col min="12" max="12" width="10.8515625" style="121" customWidth="1"/>
    <col min="13" max="236" width="9.140625" style="121" customWidth="1"/>
  </cols>
  <sheetData>
    <row r="1" spans="1:12" ht="12.75" customHeight="1">
      <c r="A1" s="331" t="s">
        <v>0</v>
      </c>
      <c r="B1" s="331"/>
      <c r="C1" s="331"/>
      <c r="D1" s="331"/>
      <c r="E1" s="331"/>
      <c r="L1" s="171"/>
    </row>
    <row r="2" spans="1:12" ht="12.75">
      <c r="A2" s="331" t="s">
        <v>1</v>
      </c>
      <c r="B2" s="331"/>
      <c r="C2" s="331"/>
      <c r="D2" s="331"/>
      <c r="E2" s="331"/>
      <c r="L2" s="171" t="s">
        <v>429</v>
      </c>
    </row>
    <row r="3" spans="1:12" ht="12.75" customHeight="1">
      <c r="A3" s="331" t="s">
        <v>2</v>
      </c>
      <c r="B3" s="331"/>
      <c r="C3" s="331"/>
      <c r="D3" s="331"/>
      <c r="E3" s="331"/>
      <c r="L3" s="171"/>
    </row>
    <row r="4" spans="1:12" ht="12.75" customHeight="1">
      <c r="A4" s="331" t="s">
        <v>3</v>
      </c>
      <c r="B4" s="331"/>
      <c r="C4" s="331"/>
      <c r="D4" s="331"/>
      <c r="E4" s="331"/>
      <c r="L4" s="171"/>
    </row>
    <row r="5" spans="1:12" ht="12.75" customHeight="1">
      <c r="A5" s="331" t="s">
        <v>4</v>
      </c>
      <c r="B5" s="331"/>
      <c r="C5" s="331"/>
      <c r="D5" s="331"/>
      <c r="E5" s="331"/>
      <c r="L5" s="171"/>
    </row>
    <row r="7" spans="2:12" ht="12.75" customHeight="1">
      <c r="B7" s="368" t="s">
        <v>430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</row>
    <row r="8" ht="12.75">
      <c r="L8" s="171" t="s">
        <v>7</v>
      </c>
    </row>
    <row r="9" spans="1:12" ht="12.75" customHeight="1">
      <c r="A9" s="394" t="s">
        <v>412</v>
      </c>
      <c r="B9" s="408" t="s">
        <v>431</v>
      </c>
      <c r="C9" s="408"/>
      <c r="D9" s="408" t="s">
        <v>432</v>
      </c>
      <c r="E9" s="408" t="s">
        <v>343</v>
      </c>
      <c r="F9" s="408"/>
      <c r="G9" s="408" t="s">
        <v>345</v>
      </c>
      <c r="H9" s="408"/>
      <c r="I9" s="409" t="s">
        <v>346</v>
      </c>
      <c r="J9" s="409"/>
      <c r="K9" s="410" t="s">
        <v>347</v>
      </c>
      <c r="L9" s="410"/>
    </row>
    <row r="10" spans="1:12" ht="26.25" customHeight="1">
      <c r="A10" s="394"/>
      <c r="B10" s="408"/>
      <c r="C10" s="408"/>
      <c r="D10" s="408"/>
      <c r="E10" s="411" t="s">
        <v>433</v>
      </c>
      <c r="F10" s="411"/>
      <c r="G10" s="412" t="s">
        <v>434</v>
      </c>
      <c r="H10" s="412"/>
      <c r="I10" s="412" t="s">
        <v>435</v>
      </c>
      <c r="J10" s="412"/>
      <c r="K10" s="413" t="s">
        <v>436</v>
      </c>
      <c r="L10" s="413"/>
    </row>
    <row r="11" spans="1:12" ht="28.5" customHeight="1">
      <c r="A11" s="394"/>
      <c r="B11" s="408"/>
      <c r="C11" s="408"/>
      <c r="D11" s="408"/>
      <c r="E11" s="243" t="s">
        <v>437</v>
      </c>
      <c r="F11" s="213" t="s">
        <v>382</v>
      </c>
      <c r="G11" s="243" t="s">
        <v>438</v>
      </c>
      <c r="H11" s="213" t="s">
        <v>382</v>
      </c>
      <c r="I11" s="243" t="s">
        <v>438</v>
      </c>
      <c r="J11" s="213" t="s">
        <v>382</v>
      </c>
      <c r="K11" s="243" t="s">
        <v>438</v>
      </c>
      <c r="L11" s="244" t="s">
        <v>382</v>
      </c>
    </row>
    <row r="12" spans="1:12" s="247" customFormat="1" ht="12" customHeight="1">
      <c r="A12" s="215">
        <v>0</v>
      </c>
      <c r="B12" s="414">
        <v>1</v>
      </c>
      <c r="C12" s="414"/>
      <c r="D12" s="245">
        <v>2</v>
      </c>
      <c r="E12" s="245">
        <v>3</v>
      </c>
      <c r="F12" s="245">
        <v>4</v>
      </c>
      <c r="G12" s="245">
        <v>5</v>
      </c>
      <c r="H12" s="245">
        <v>6</v>
      </c>
      <c r="I12" s="245">
        <v>7</v>
      </c>
      <c r="J12" s="245">
        <v>8</v>
      </c>
      <c r="K12" s="245">
        <v>9</v>
      </c>
      <c r="L12" s="246">
        <v>10</v>
      </c>
    </row>
    <row r="13" spans="1:12" s="247" customFormat="1" ht="32.25" customHeight="1">
      <c r="A13" s="248" t="s">
        <v>439</v>
      </c>
      <c r="B13" s="415" t="s">
        <v>430</v>
      </c>
      <c r="C13" s="415"/>
      <c r="D13" s="249">
        <v>42004</v>
      </c>
      <c r="E13" s="250">
        <v>487.221</v>
      </c>
      <c r="F13" s="250">
        <v>0</v>
      </c>
      <c r="G13" s="250">
        <v>241.143</v>
      </c>
      <c r="H13" s="250">
        <v>0</v>
      </c>
      <c r="I13" s="250">
        <v>81.688</v>
      </c>
      <c r="J13" s="250">
        <v>0</v>
      </c>
      <c r="K13" s="250">
        <v>94.969</v>
      </c>
      <c r="L13" s="251">
        <v>0</v>
      </c>
    </row>
    <row r="14" spans="1:12" ht="15" customHeight="1">
      <c r="A14" s="219">
        <v>1</v>
      </c>
      <c r="B14" s="416" t="s">
        <v>440</v>
      </c>
      <c r="C14" s="416"/>
      <c r="D14" s="252">
        <v>42004</v>
      </c>
      <c r="E14" s="253" t="s">
        <v>91</v>
      </c>
      <c r="F14" s="253" t="s">
        <v>91</v>
      </c>
      <c r="G14" s="237"/>
      <c r="H14" s="237">
        <v>9.762</v>
      </c>
      <c r="I14" s="237"/>
      <c r="J14" s="237">
        <v>0</v>
      </c>
      <c r="K14" s="237"/>
      <c r="L14" s="238">
        <v>0</v>
      </c>
    </row>
    <row r="15" spans="1:12" ht="15" customHeight="1">
      <c r="A15" s="219">
        <v>2</v>
      </c>
      <c r="B15" s="416" t="s">
        <v>441</v>
      </c>
      <c r="C15" s="416"/>
      <c r="D15" s="237"/>
      <c r="E15" s="253" t="s">
        <v>91</v>
      </c>
      <c r="F15" s="253" t="s">
        <v>91</v>
      </c>
      <c r="G15" s="237"/>
      <c r="H15" s="237"/>
      <c r="I15" s="237"/>
      <c r="J15" s="237"/>
      <c r="K15" s="237"/>
      <c r="L15" s="238"/>
    </row>
    <row r="16" spans="1:12" ht="15" customHeight="1">
      <c r="A16" s="219"/>
      <c r="B16" s="417" t="s">
        <v>442</v>
      </c>
      <c r="C16" s="417"/>
      <c r="D16" s="237"/>
      <c r="E16" s="253"/>
      <c r="F16" s="253"/>
      <c r="G16" s="237"/>
      <c r="H16" s="237"/>
      <c r="I16" s="237"/>
      <c r="J16" s="237"/>
      <c r="K16" s="237"/>
      <c r="L16" s="238"/>
    </row>
    <row r="17" spans="1:12" ht="15.75" customHeight="1">
      <c r="A17" s="219"/>
      <c r="B17" s="417"/>
      <c r="C17" s="417"/>
      <c r="D17" s="237"/>
      <c r="E17" s="253"/>
      <c r="F17" s="253"/>
      <c r="G17" s="237"/>
      <c r="H17" s="237"/>
      <c r="I17" s="237"/>
      <c r="J17" s="237"/>
      <c r="K17" s="237"/>
      <c r="L17" s="238"/>
    </row>
    <row r="18" spans="1:12" ht="15" customHeight="1">
      <c r="A18" s="219"/>
      <c r="B18" s="416" t="s">
        <v>443</v>
      </c>
      <c r="C18" s="416"/>
      <c r="D18" s="237"/>
      <c r="E18" s="253" t="s">
        <v>91</v>
      </c>
      <c r="F18" s="253" t="s">
        <v>91</v>
      </c>
      <c r="G18" s="237"/>
      <c r="H18" s="237"/>
      <c r="I18" s="237"/>
      <c r="J18" s="237"/>
      <c r="K18" s="237"/>
      <c r="L18" s="238"/>
    </row>
    <row r="19" spans="1:12" ht="13.5" customHeight="1">
      <c r="A19" s="219"/>
      <c r="B19" s="370" t="s">
        <v>444</v>
      </c>
      <c r="C19" s="370"/>
      <c r="D19" s="237"/>
      <c r="E19" s="253" t="s">
        <v>91</v>
      </c>
      <c r="F19" s="253" t="s">
        <v>91</v>
      </c>
      <c r="G19" s="237">
        <f aca="true" t="shared" si="0" ref="G19:L19">G13+G14</f>
        <v>241.143</v>
      </c>
      <c r="H19" s="237">
        <f t="shared" si="0"/>
        <v>9.762</v>
      </c>
      <c r="I19" s="237">
        <f t="shared" si="0"/>
        <v>81.688</v>
      </c>
      <c r="J19" s="237">
        <f t="shared" si="0"/>
        <v>0</v>
      </c>
      <c r="K19" s="237">
        <f t="shared" si="0"/>
        <v>94.969</v>
      </c>
      <c r="L19" s="238">
        <f t="shared" si="0"/>
        <v>0</v>
      </c>
    </row>
    <row r="20" spans="1:12" ht="27" customHeight="1">
      <c r="A20" s="248" t="s">
        <v>445</v>
      </c>
      <c r="B20" s="418" t="s">
        <v>446</v>
      </c>
      <c r="C20" s="418"/>
      <c r="D20" s="254"/>
      <c r="E20" s="254"/>
      <c r="F20" s="254"/>
      <c r="G20" s="254"/>
      <c r="H20" s="254"/>
      <c r="I20" s="254"/>
      <c r="J20" s="254"/>
      <c r="K20" s="254"/>
      <c r="L20" s="255"/>
    </row>
    <row r="21" spans="1:12" ht="24" customHeight="1">
      <c r="A21" s="219">
        <v>1</v>
      </c>
      <c r="B21" s="416" t="s">
        <v>447</v>
      </c>
      <c r="C21" s="416"/>
      <c r="D21" s="237"/>
      <c r="E21" s="253" t="s">
        <v>91</v>
      </c>
      <c r="F21" s="253" t="s">
        <v>91</v>
      </c>
      <c r="G21" s="237"/>
      <c r="H21" s="256" t="s">
        <v>448</v>
      </c>
      <c r="I21" s="237"/>
      <c r="J21" s="256" t="s">
        <v>448</v>
      </c>
      <c r="K21" s="237"/>
      <c r="L21" s="238"/>
    </row>
    <row r="22" spans="1:12" ht="15" customHeight="1">
      <c r="A22" s="219">
        <v>2</v>
      </c>
      <c r="B22" s="416" t="s">
        <v>449</v>
      </c>
      <c r="C22" s="416"/>
      <c r="D22" s="237"/>
      <c r="E22" s="253" t="s">
        <v>91</v>
      </c>
      <c r="F22" s="253" t="s">
        <v>91</v>
      </c>
      <c r="G22" s="237"/>
      <c r="H22" s="237"/>
      <c r="I22" s="237"/>
      <c r="J22" s="237"/>
      <c r="K22" s="237"/>
      <c r="L22" s="238"/>
    </row>
    <row r="23" spans="1:12" ht="16.5" customHeight="1">
      <c r="A23" s="219"/>
      <c r="B23" s="417" t="s">
        <v>442</v>
      </c>
      <c r="C23" s="417"/>
      <c r="D23" s="237"/>
      <c r="E23" s="253"/>
      <c r="F23" s="253"/>
      <c r="G23" s="237"/>
      <c r="H23" s="237"/>
      <c r="I23" s="237"/>
      <c r="J23" s="237"/>
      <c r="K23" s="237"/>
      <c r="L23" s="238"/>
    </row>
    <row r="24" spans="1:12" ht="18" customHeight="1">
      <c r="A24" s="219"/>
      <c r="B24" s="417"/>
      <c r="C24" s="417"/>
      <c r="D24" s="237"/>
      <c r="E24" s="253"/>
      <c r="F24" s="253"/>
      <c r="G24" s="237"/>
      <c r="H24" s="237"/>
      <c r="I24" s="237"/>
      <c r="J24" s="237"/>
      <c r="K24" s="237"/>
      <c r="L24" s="238"/>
    </row>
    <row r="25" spans="1:12" ht="15" customHeight="1">
      <c r="A25" s="219"/>
      <c r="B25" s="416" t="s">
        <v>450</v>
      </c>
      <c r="C25" s="416"/>
      <c r="D25" s="237"/>
      <c r="E25" s="253" t="s">
        <v>91</v>
      </c>
      <c r="F25" s="253" t="s">
        <v>91</v>
      </c>
      <c r="G25" s="237"/>
      <c r="H25" s="237"/>
      <c r="I25" s="237"/>
      <c r="J25" s="237"/>
      <c r="K25" s="237"/>
      <c r="L25" s="238"/>
    </row>
    <row r="26" spans="1:12" ht="13.5" customHeight="1">
      <c r="A26" s="219"/>
      <c r="B26" s="370" t="s">
        <v>451</v>
      </c>
      <c r="C26" s="370"/>
      <c r="D26" s="237"/>
      <c r="E26" s="253" t="s">
        <v>91</v>
      </c>
      <c r="F26" s="253" t="s">
        <v>91</v>
      </c>
      <c r="G26" s="237"/>
      <c r="H26" s="237"/>
      <c r="I26" s="237"/>
      <c r="J26" s="237"/>
      <c r="K26" s="237"/>
      <c r="L26" s="238"/>
    </row>
    <row r="27" spans="1:12" ht="23.25" customHeight="1">
      <c r="A27" s="239" t="s">
        <v>452</v>
      </c>
      <c r="B27" s="419" t="s">
        <v>453</v>
      </c>
      <c r="C27" s="419"/>
      <c r="D27" s="225"/>
      <c r="E27" s="225"/>
      <c r="F27" s="225"/>
      <c r="G27" s="225">
        <f aca="true" t="shared" si="1" ref="G27:L27">G19+G26</f>
        <v>241.143</v>
      </c>
      <c r="H27" s="225">
        <f t="shared" si="1"/>
        <v>9.762</v>
      </c>
      <c r="I27" s="225">
        <f t="shared" si="1"/>
        <v>81.688</v>
      </c>
      <c r="J27" s="225">
        <f t="shared" si="1"/>
        <v>0</v>
      </c>
      <c r="K27" s="225">
        <f t="shared" si="1"/>
        <v>94.969</v>
      </c>
      <c r="L27" s="240">
        <f t="shared" si="1"/>
        <v>0</v>
      </c>
    </row>
    <row r="30" spans="3:12" ht="32.25" customHeight="1">
      <c r="C30" s="372" t="s">
        <v>102</v>
      </c>
      <c r="D30" s="372"/>
      <c r="J30" s="420" t="s">
        <v>327</v>
      </c>
      <c r="K30" s="420"/>
      <c r="L30" s="420"/>
    </row>
    <row r="31" spans="10:12" ht="12.75">
      <c r="J31" s="421" t="s">
        <v>328</v>
      </c>
      <c r="K31" s="421"/>
      <c r="L31" s="421"/>
    </row>
  </sheetData>
  <sheetProtection selectLockedCells="1" selectUnlockedCells="1"/>
  <mergeCells count="36">
    <mergeCell ref="J31:L31"/>
    <mergeCell ref="B26:C26"/>
    <mergeCell ref="B27:C27"/>
    <mergeCell ref="C30:D30"/>
    <mergeCell ref="J30:L30"/>
    <mergeCell ref="B22:C22"/>
    <mergeCell ref="B23:B24"/>
    <mergeCell ref="C23:C24"/>
    <mergeCell ref="B25:C25"/>
    <mergeCell ref="B18:C18"/>
    <mergeCell ref="B19:C19"/>
    <mergeCell ref="B20:C20"/>
    <mergeCell ref="B21:C21"/>
    <mergeCell ref="B13:C13"/>
    <mergeCell ref="B14:C14"/>
    <mergeCell ref="B15:C15"/>
    <mergeCell ref="B16:B17"/>
    <mergeCell ref="C16:C17"/>
    <mergeCell ref="G10:H10"/>
    <mergeCell ref="I10:J10"/>
    <mergeCell ref="K10:L10"/>
    <mergeCell ref="B12:C12"/>
    <mergeCell ref="A5:E5"/>
    <mergeCell ref="B7:L7"/>
    <mergeCell ref="A9:A11"/>
    <mergeCell ref="B9:C11"/>
    <mergeCell ref="D9:D11"/>
    <mergeCell ref="E9:F9"/>
    <mergeCell ref="G9:H9"/>
    <mergeCell ref="I9:J9"/>
    <mergeCell ref="K9:L9"/>
    <mergeCell ref="E10:F10"/>
    <mergeCell ref="A1:E1"/>
    <mergeCell ref="A2:E2"/>
    <mergeCell ref="A3:E3"/>
    <mergeCell ref="A4:E4"/>
  </mergeCells>
  <printOptions horizontalCentered="1"/>
  <pageMargins left="0.8784722222222222" right="0.3402777777777778" top="0.3215277777777778" bottom="0.41180555555555554" header="0.5118055555555555" footer="0.16180555555555556"/>
  <pageSetup horizontalDpi="300" verticalDpi="300" orientation="landscape" paperSize="9"/>
  <headerFooter alignWithMargins="0">
    <oddFooter>&amp;C&amp;8Pagina &amp;P din &amp;N&amp;R&amp;8Data &amp;D Ora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W188"/>
  <sheetViews>
    <sheetView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P5" sqref="P5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45.57421875" style="3" customWidth="1"/>
    <col min="6" max="6" width="5.00390625" style="4" customWidth="1"/>
    <col min="7" max="7" width="10.57421875" style="5" customWidth="1"/>
    <col min="8" max="8" width="11.00390625" style="5" customWidth="1"/>
    <col min="9" max="9" width="7.00390625" style="6" customWidth="1"/>
    <col min="10" max="10" width="9.28125" style="6" customWidth="1"/>
    <col min="11" max="11" width="10.28125" style="6" customWidth="1"/>
    <col min="12" max="12" width="9.7109375" style="6" customWidth="1"/>
    <col min="13" max="13" width="11.00390625" style="6" customWidth="1"/>
    <col min="14" max="97" width="9.140625" style="7" customWidth="1"/>
    <col min="98" max="244" width="9.140625" style="8" customWidth="1"/>
  </cols>
  <sheetData>
    <row r="1" spans="1:7" ht="12.75" customHeight="1">
      <c r="A1" s="331" t="s">
        <v>0</v>
      </c>
      <c r="B1" s="331"/>
      <c r="C1" s="331"/>
      <c r="D1" s="331"/>
      <c r="E1" s="331"/>
      <c r="F1" s="10"/>
      <c r="G1" s="257"/>
    </row>
    <row r="2" spans="1:13" ht="12.75" customHeight="1">
      <c r="A2" s="331" t="s">
        <v>1</v>
      </c>
      <c r="B2" s="331"/>
      <c r="C2" s="331"/>
      <c r="D2" s="331"/>
      <c r="E2" s="331"/>
      <c r="F2" s="10"/>
      <c r="G2" s="257"/>
      <c r="H2" s="257"/>
      <c r="L2" s="422" t="s">
        <v>454</v>
      </c>
      <c r="M2" s="422"/>
    </row>
    <row r="3" spans="1:8" ht="12.75" customHeight="1">
      <c r="A3" s="331" t="s">
        <v>2</v>
      </c>
      <c r="B3" s="331"/>
      <c r="C3" s="331"/>
      <c r="D3" s="331"/>
      <c r="E3" s="331"/>
      <c r="F3" s="10"/>
      <c r="G3" s="257"/>
      <c r="H3" s="257"/>
    </row>
    <row r="4" spans="1:8" ht="12.75" customHeight="1">
      <c r="A4" s="331" t="s">
        <v>3</v>
      </c>
      <c r="B4" s="331"/>
      <c r="C4" s="331"/>
      <c r="D4" s="331"/>
      <c r="E4" s="331"/>
      <c r="F4" s="10"/>
      <c r="G4" s="257"/>
      <c r="H4" s="257"/>
    </row>
    <row r="5" spans="1:8" ht="12.75" customHeight="1">
      <c r="A5" s="331" t="s">
        <v>4</v>
      </c>
      <c r="B5" s="331"/>
      <c r="C5" s="331"/>
      <c r="D5" s="331"/>
      <c r="E5" s="331"/>
      <c r="F5" s="10"/>
      <c r="G5" s="257"/>
      <c r="H5" s="257"/>
    </row>
    <row r="6" spans="1:13" ht="12.75" customHeight="1">
      <c r="A6" s="13"/>
      <c r="B6" s="13"/>
      <c r="C6" s="14"/>
      <c r="D6" s="13"/>
      <c r="E6" s="15"/>
      <c r="F6" s="11"/>
      <c r="G6" s="12"/>
      <c r="H6" s="12"/>
      <c r="L6" s="422"/>
      <c r="M6" s="422"/>
    </row>
    <row r="7" spans="1:13" ht="18" customHeight="1">
      <c r="A7" s="332" t="s">
        <v>455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</row>
    <row r="8" spans="1:13" ht="12.75">
      <c r="A8" s="16"/>
      <c r="B8" s="16"/>
      <c r="C8" s="14"/>
      <c r="D8" s="16"/>
      <c r="E8" s="17"/>
      <c r="F8" s="18"/>
      <c r="G8" s="258"/>
      <c r="H8" s="12"/>
      <c r="M8" s="12" t="s">
        <v>7</v>
      </c>
    </row>
    <row r="9" spans="1:101" ht="15" customHeight="1">
      <c r="A9" s="333"/>
      <c r="B9" s="333"/>
      <c r="C9" s="333"/>
      <c r="D9" s="334" t="s">
        <v>8</v>
      </c>
      <c r="E9" s="334"/>
      <c r="F9" s="334" t="s">
        <v>9</v>
      </c>
      <c r="G9" s="334" t="s">
        <v>456</v>
      </c>
      <c r="H9" s="334" t="s">
        <v>11</v>
      </c>
      <c r="I9" s="334" t="s">
        <v>12</v>
      </c>
      <c r="J9" s="335" t="s">
        <v>13</v>
      </c>
      <c r="K9" s="335" t="s">
        <v>14</v>
      </c>
      <c r="L9" s="336" t="s">
        <v>15</v>
      </c>
      <c r="M9" s="336"/>
      <c r="CT9" s="7"/>
      <c r="CU9" s="7"/>
      <c r="CV9" s="7"/>
      <c r="CW9" s="7"/>
    </row>
    <row r="10" spans="1:101" ht="51.75" customHeight="1">
      <c r="A10" s="333"/>
      <c r="B10" s="333"/>
      <c r="C10" s="333"/>
      <c r="D10" s="334"/>
      <c r="E10" s="334"/>
      <c r="F10" s="334"/>
      <c r="G10" s="334"/>
      <c r="H10" s="334"/>
      <c r="I10" s="334"/>
      <c r="J10" s="335"/>
      <c r="K10" s="335"/>
      <c r="L10" s="20" t="s">
        <v>16</v>
      </c>
      <c r="M10" s="21" t="s">
        <v>17</v>
      </c>
      <c r="CT10" s="7"/>
      <c r="CU10" s="7"/>
      <c r="CV10" s="7"/>
      <c r="CW10" s="7"/>
    </row>
    <row r="11" spans="1:97" s="29" customFormat="1" ht="12" customHeight="1">
      <c r="A11" s="22">
        <v>0</v>
      </c>
      <c r="B11" s="337">
        <v>1</v>
      </c>
      <c r="C11" s="337"/>
      <c r="D11" s="338">
        <v>2</v>
      </c>
      <c r="E11" s="338"/>
      <c r="F11" s="24">
        <v>3</v>
      </c>
      <c r="G11" s="259">
        <v>4</v>
      </c>
      <c r="H11" s="259">
        <v>5</v>
      </c>
      <c r="I11" s="259" t="s">
        <v>18</v>
      </c>
      <c r="J11" s="260">
        <v>7</v>
      </c>
      <c r="K11" s="260">
        <v>8</v>
      </c>
      <c r="L11" s="260">
        <v>9</v>
      </c>
      <c r="M11" s="261">
        <v>10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1:13" ht="13.5" customHeight="1">
      <c r="A12" s="30" t="s">
        <v>19</v>
      </c>
      <c r="B12" s="23"/>
      <c r="C12" s="31"/>
      <c r="D12" s="339" t="s">
        <v>457</v>
      </c>
      <c r="E12" s="339"/>
      <c r="F12" s="33">
        <v>1</v>
      </c>
      <c r="G12" s="34">
        <v>3707.228</v>
      </c>
      <c r="H12" s="34">
        <v>3888.29</v>
      </c>
      <c r="I12" s="34">
        <f>H12/G12*100</f>
        <v>104.88402655569067</v>
      </c>
      <c r="J12" s="35">
        <v>3888.29</v>
      </c>
      <c r="K12" s="35">
        <v>4081.855</v>
      </c>
      <c r="L12" s="35">
        <f>J12/H12*100</f>
        <v>100</v>
      </c>
      <c r="M12" s="36">
        <f>K12/J12*100</f>
        <v>104.97815234974756</v>
      </c>
    </row>
    <row r="13" spans="1:13" ht="15" customHeight="1">
      <c r="A13" s="340"/>
      <c r="B13" s="23">
        <v>1</v>
      </c>
      <c r="C13" s="31"/>
      <c r="D13" s="339" t="s">
        <v>458</v>
      </c>
      <c r="E13" s="339"/>
      <c r="F13" s="33">
        <v>2</v>
      </c>
      <c r="G13" s="34">
        <v>3698.345</v>
      </c>
      <c r="H13" s="34">
        <v>3881.29</v>
      </c>
      <c r="I13" s="34">
        <f>H13/G13*100</f>
        <v>104.94667209251706</v>
      </c>
      <c r="J13" s="35">
        <v>3881.29</v>
      </c>
      <c r="K13" s="35">
        <v>4074.855</v>
      </c>
      <c r="L13" s="35">
        <f>J13/H13*100</f>
        <v>100</v>
      </c>
      <c r="M13" s="36">
        <f>K13/J13*100</f>
        <v>104.98713056741444</v>
      </c>
    </row>
    <row r="14" spans="1:13" ht="23.25" customHeight="1">
      <c r="A14" s="340"/>
      <c r="B14" s="23">
        <v>2</v>
      </c>
      <c r="C14" s="31"/>
      <c r="D14" s="339" t="s">
        <v>459</v>
      </c>
      <c r="E14" s="339"/>
      <c r="F14" s="33">
        <v>3</v>
      </c>
      <c r="G14" s="34">
        <v>0</v>
      </c>
      <c r="H14" s="34">
        <v>0</v>
      </c>
      <c r="I14" s="34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17.25" customHeight="1">
      <c r="A15" s="340"/>
      <c r="B15" s="23">
        <v>3</v>
      </c>
      <c r="C15" s="31"/>
      <c r="D15" s="339" t="s">
        <v>460</v>
      </c>
      <c r="E15" s="339"/>
      <c r="F15" s="33">
        <v>4</v>
      </c>
      <c r="G15" s="34">
        <v>0</v>
      </c>
      <c r="H15" s="34">
        <v>0</v>
      </c>
      <c r="I15" s="34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15.75" customHeight="1">
      <c r="A16" s="30" t="s">
        <v>28</v>
      </c>
      <c r="B16" s="23"/>
      <c r="C16" s="31"/>
      <c r="D16" s="339" t="s">
        <v>461</v>
      </c>
      <c r="E16" s="339"/>
      <c r="F16" s="33">
        <v>5</v>
      </c>
      <c r="G16" s="34">
        <v>3220.007</v>
      </c>
      <c r="H16" s="34">
        <v>3647.147</v>
      </c>
      <c r="I16" s="34">
        <f aca="true" t="shared" si="0" ref="I16:I23">H16/G16*100</f>
        <v>113.26518855393792</v>
      </c>
      <c r="J16" s="35">
        <v>3806.602</v>
      </c>
      <c r="K16" s="35">
        <v>3986.885</v>
      </c>
      <c r="L16" s="35">
        <f aca="true" t="shared" si="1" ref="L16:L23">J16/H16*100</f>
        <v>104.3720475209801</v>
      </c>
      <c r="M16" s="36">
        <f aca="true" t="shared" si="2" ref="M16:M23">K16/J16*100</f>
        <v>104.73606119053163</v>
      </c>
    </row>
    <row r="17" spans="1:13" ht="15" customHeight="1">
      <c r="A17" s="340"/>
      <c r="B17" s="23">
        <v>1</v>
      </c>
      <c r="C17" s="31"/>
      <c r="D17" s="339" t="s">
        <v>30</v>
      </c>
      <c r="E17" s="339"/>
      <c r="F17" s="33">
        <v>6</v>
      </c>
      <c r="G17" s="34">
        <v>3220.007</v>
      </c>
      <c r="H17" s="34">
        <v>3647.147</v>
      </c>
      <c r="I17" s="34">
        <f t="shared" si="0"/>
        <v>113.26518855393792</v>
      </c>
      <c r="J17" s="35">
        <v>3806.602</v>
      </c>
      <c r="K17" s="35">
        <v>3986.885</v>
      </c>
      <c r="L17" s="35">
        <f t="shared" si="1"/>
        <v>104.3720475209801</v>
      </c>
      <c r="M17" s="36">
        <f t="shared" si="2"/>
        <v>104.73606119053163</v>
      </c>
    </row>
    <row r="18" spans="1:13" ht="16.5" customHeight="1">
      <c r="A18" s="340"/>
      <c r="B18" s="337"/>
      <c r="C18" s="31" t="s">
        <v>31</v>
      </c>
      <c r="D18" s="339" t="s">
        <v>32</v>
      </c>
      <c r="E18" s="339"/>
      <c r="F18" s="33">
        <v>7</v>
      </c>
      <c r="G18" s="34">
        <v>491.324</v>
      </c>
      <c r="H18" s="34">
        <v>598.991</v>
      </c>
      <c r="I18" s="34">
        <f t="shared" si="0"/>
        <v>121.91364557807067</v>
      </c>
      <c r="J18" s="35">
        <v>614.385</v>
      </c>
      <c r="K18" s="35">
        <v>637.629</v>
      </c>
      <c r="L18" s="35">
        <f t="shared" si="1"/>
        <v>102.5699885307125</v>
      </c>
      <c r="M18" s="36">
        <f t="shared" si="2"/>
        <v>103.78329549061256</v>
      </c>
    </row>
    <row r="19" spans="1:13" ht="16.5" customHeight="1">
      <c r="A19" s="340"/>
      <c r="B19" s="337"/>
      <c r="C19" s="31" t="s">
        <v>33</v>
      </c>
      <c r="D19" s="339" t="s">
        <v>34</v>
      </c>
      <c r="E19" s="339"/>
      <c r="F19" s="33">
        <v>8</v>
      </c>
      <c r="G19" s="34">
        <v>42.65</v>
      </c>
      <c r="H19" s="34">
        <v>56.936</v>
      </c>
      <c r="I19" s="34">
        <f t="shared" si="0"/>
        <v>133.49589683470106</v>
      </c>
      <c r="J19" s="35">
        <v>51.436</v>
      </c>
      <c r="K19" s="35">
        <v>51.436</v>
      </c>
      <c r="L19" s="35">
        <f t="shared" si="1"/>
        <v>90.34003091190108</v>
      </c>
      <c r="M19" s="36">
        <f t="shared" si="2"/>
        <v>100</v>
      </c>
    </row>
    <row r="20" spans="1:13" ht="17.25" customHeight="1">
      <c r="A20" s="340"/>
      <c r="B20" s="337"/>
      <c r="C20" s="38" t="s">
        <v>35</v>
      </c>
      <c r="D20" s="339" t="s">
        <v>36</v>
      </c>
      <c r="E20" s="339"/>
      <c r="F20" s="33">
        <v>9</v>
      </c>
      <c r="G20" s="34">
        <v>2538.39</v>
      </c>
      <c r="H20" s="34">
        <v>2884.23</v>
      </c>
      <c r="I20" s="34">
        <f t="shared" si="0"/>
        <v>113.62438395991161</v>
      </c>
      <c r="J20" s="35">
        <v>3028.441</v>
      </c>
      <c r="K20" s="35">
        <v>3179.863</v>
      </c>
      <c r="L20" s="35">
        <f t="shared" si="1"/>
        <v>104.99998266435063</v>
      </c>
      <c r="M20" s="36">
        <f t="shared" si="2"/>
        <v>104.9999983489855</v>
      </c>
    </row>
    <row r="21" spans="1:13" ht="30" customHeight="1">
      <c r="A21" s="340"/>
      <c r="B21" s="337"/>
      <c r="C21" s="39"/>
      <c r="D21" s="40" t="s">
        <v>37</v>
      </c>
      <c r="E21" s="41" t="s">
        <v>462</v>
      </c>
      <c r="F21" s="33">
        <v>10</v>
      </c>
      <c r="G21" s="34">
        <f>G22+G23</f>
        <v>1927.1689999999999</v>
      </c>
      <c r="H21" s="34">
        <f>H22+H23</f>
        <v>2219.799</v>
      </c>
      <c r="I21" s="34">
        <f t="shared" si="0"/>
        <v>115.18444931399374</v>
      </c>
      <c r="J21" s="34">
        <f>J22+J23</f>
        <v>2330.7889999999998</v>
      </c>
      <c r="K21" s="34">
        <f>K22+K23</f>
        <v>2447.328</v>
      </c>
      <c r="L21" s="35">
        <f t="shared" si="1"/>
        <v>105.00000225245618</v>
      </c>
      <c r="M21" s="36">
        <f t="shared" si="2"/>
        <v>104.99998069323307</v>
      </c>
    </row>
    <row r="22" spans="1:13" ht="16.5" customHeight="1">
      <c r="A22" s="340"/>
      <c r="B22" s="337"/>
      <c r="C22" s="39"/>
      <c r="D22" s="42" t="s">
        <v>39</v>
      </c>
      <c r="E22" s="32" t="s">
        <v>40</v>
      </c>
      <c r="F22" s="33">
        <v>11</v>
      </c>
      <c r="G22" s="34">
        <v>1743.562</v>
      </c>
      <c r="H22" s="34">
        <v>1912.092</v>
      </c>
      <c r="I22" s="34">
        <f t="shared" si="0"/>
        <v>109.66584497712155</v>
      </c>
      <c r="J22" s="35">
        <v>2007.697</v>
      </c>
      <c r="K22" s="35">
        <v>2108.081</v>
      </c>
      <c r="L22" s="35">
        <f t="shared" si="1"/>
        <v>105.0000209194955</v>
      </c>
      <c r="M22" s="36">
        <f t="shared" si="2"/>
        <v>104.99995766293422</v>
      </c>
    </row>
    <row r="23" spans="1:13" ht="16.5" customHeight="1">
      <c r="A23" s="340"/>
      <c r="B23" s="337"/>
      <c r="C23" s="39"/>
      <c r="D23" s="42" t="s">
        <v>41</v>
      </c>
      <c r="E23" s="32" t="s">
        <v>42</v>
      </c>
      <c r="F23" s="33">
        <v>12</v>
      </c>
      <c r="G23" s="34">
        <v>183.607</v>
      </c>
      <c r="H23" s="34">
        <v>307.707</v>
      </c>
      <c r="I23" s="34">
        <f t="shared" si="0"/>
        <v>167.5900156312123</v>
      </c>
      <c r="J23" s="35">
        <v>323.092</v>
      </c>
      <c r="K23" s="35">
        <v>339.247</v>
      </c>
      <c r="L23" s="35">
        <f t="shared" si="1"/>
        <v>104.9998862554313</v>
      </c>
      <c r="M23" s="36">
        <f t="shared" si="2"/>
        <v>105.0001238037463</v>
      </c>
    </row>
    <row r="24" spans="1:13" ht="15.75" customHeight="1">
      <c r="A24" s="340"/>
      <c r="B24" s="337"/>
      <c r="C24" s="39"/>
      <c r="D24" s="42" t="s">
        <v>43</v>
      </c>
      <c r="E24" s="32" t="s">
        <v>44</v>
      </c>
      <c r="F24" s="33">
        <v>13</v>
      </c>
      <c r="G24" s="34">
        <v>0</v>
      </c>
      <c r="H24" s="34">
        <v>0</v>
      </c>
      <c r="I24" s="34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25.5">
      <c r="A25" s="340"/>
      <c r="B25" s="337"/>
      <c r="C25" s="39"/>
      <c r="D25" s="42"/>
      <c r="E25" s="262" t="s">
        <v>45</v>
      </c>
      <c r="F25" s="33">
        <v>14</v>
      </c>
      <c r="G25" s="34">
        <v>0</v>
      </c>
      <c r="H25" s="34">
        <v>0</v>
      </c>
      <c r="I25" s="34">
        <v>0</v>
      </c>
      <c r="J25" s="35">
        <v>0</v>
      </c>
      <c r="K25" s="35">
        <v>0</v>
      </c>
      <c r="L25" s="35">
        <v>0</v>
      </c>
      <c r="M25" s="36">
        <v>0</v>
      </c>
    </row>
    <row r="26" spans="1:13" ht="38.25">
      <c r="A26" s="340"/>
      <c r="B26" s="337"/>
      <c r="C26" s="39"/>
      <c r="D26" s="42" t="s">
        <v>46</v>
      </c>
      <c r="E26" s="32" t="s">
        <v>463</v>
      </c>
      <c r="F26" s="33">
        <v>15</v>
      </c>
      <c r="G26" s="34">
        <v>80.946</v>
      </c>
      <c r="H26" s="34">
        <v>99.96</v>
      </c>
      <c r="I26" s="34">
        <f>H26/G26*100</f>
        <v>123.48973389667186</v>
      </c>
      <c r="J26" s="35">
        <v>104.958</v>
      </c>
      <c r="K26" s="35">
        <v>110.206</v>
      </c>
      <c r="L26" s="35">
        <f>J26/H26*100</f>
        <v>105</v>
      </c>
      <c r="M26" s="36">
        <f>K26/J26*100</f>
        <v>105.00009527620573</v>
      </c>
    </row>
    <row r="27" spans="1:13" ht="25.5">
      <c r="A27" s="340"/>
      <c r="B27" s="337"/>
      <c r="C27" s="39"/>
      <c r="D27" s="42" t="s">
        <v>48</v>
      </c>
      <c r="E27" s="32" t="s">
        <v>49</v>
      </c>
      <c r="F27" s="33">
        <v>16</v>
      </c>
      <c r="G27" s="34">
        <v>530.274</v>
      </c>
      <c r="H27" s="34">
        <v>564.471</v>
      </c>
      <c r="I27" s="34">
        <f>H27/G27*100</f>
        <v>106.44893017572048</v>
      </c>
      <c r="J27" s="35">
        <v>592.694</v>
      </c>
      <c r="K27" s="35">
        <v>622.329</v>
      </c>
      <c r="L27" s="35">
        <f>J27/H27*100</f>
        <v>104.99990256363922</v>
      </c>
      <c r="M27" s="36">
        <f>K27/J27*100</f>
        <v>105.00005061633829</v>
      </c>
    </row>
    <row r="28" spans="1:13" ht="15" customHeight="1">
      <c r="A28" s="340"/>
      <c r="B28" s="337"/>
      <c r="C28" s="31" t="s">
        <v>50</v>
      </c>
      <c r="D28" s="339" t="s">
        <v>51</v>
      </c>
      <c r="E28" s="339"/>
      <c r="F28" s="33">
        <v>17</v>
      </c>
      <c r="G28" s="34">
        <v>147.643</v>
      </c>
      <c r="H28" s="34">
        <v>106.99</v>
      </c>
      <c r="I28" s="34">
        <f>H28/G28*100</f>
        <v>72.46533868859343</v>
      </c>
      <c r="J28" s="35">
        <v>112.34</v>
      </c>
      <c r="K28" s="35">
        <v>117.956</v>
      </c>
      <c r="L28" s="35">
        <f>J28/H28*100</f>
        <v>105.00046733339565</v>
      </c>
      <c r="M28" s="36">
        <f>K28/J28*100</f>
        <v>104.99910984511305</v>
      </c>
    </row>
    <row r="29" spans="1:13" ht="32.25" customHeight="1">
      <c r="A29" s="340"/>
      <c r="B29" s="23">
        <v>2</v>
      </c>
      <c r="C29" s="31"/>
      <c r="D29" s="339" t="s">
        <v>464</v>
      </c>
      <c r="E29" s="339"/>
      <c r="F29" s="33">
        <v>18</v>
      </c>
      <c r="G29" s="34">
        <v>0</v>
      </c>
      <c r="H29" s="34">
        <v>0</v>
      </c>
      <c r="I29" s="34">
        <v>0</v>
      </c>
      <c r="J29" s="35">
        <v>0</v>
      </c>
      <c r="K29" s="35">
        <v>0</v>
      </c>
      <c r="L29" s="35">
        <v>0</v>
      </c>
      <c r="M29" s="36">
        <v>0</v>
      </c>
    </row>
    <row r="30" spans="1:13" ht="30" customHeight="1">
      <c r="A30" s="340"/>
      <c r="B30" s="23">
        <v>3</v>
      </c>
      <c r="C30" s="31"/>
      <c r="D30" s="339" t="s">
        <v>465</v>
      </c>
      <c r="E30" s="339"/>
      <c r="F30" s="33">
        <v>19</v>
      </c>
      <c r="G30" s="34">
        <v>0</v>
      </c>
      <c r="H30" s="34">
        <v>0</v>
      </c>
      <c r="I30" s="34">
        <v>0</v>
      </c>
      <c r="J30" s="35">
        <v>0</v>
      </c>
      <c r="K30" s="35">
        <v>0</v>
      </c>
      <c r="L30" s="35">
        <v>0</v>
      </c>
      <c r="M30" s="36">
        <v>0</v>
      </c>
    </row>
    <row r="31" spans="1:13" ht="15.75" customHeight="1">
      <c r="A31" s="30" t="s">
        <v>54</v>
      </c>
      <c r="B31" s="23"/>
      <c r="C31" s="31"/>
      <c r="D31" s="339" t="s">
        <v>55</v>
      </c>
      <c r="E31" s="339"/>
      <c r="F31" s="33">
        <v>20</v>
      </c>
      <c r="G31" s="34">
        <v>487.221</v>
      </c>
      <c r="H31" s="34">
        <v>241.143</v>
      </c>
      <c r="I31" s="34">
        <f>H31/G31*100</f>
        <v>49.49355631222792</v>
      </c>
      <c r="J31" s="35">
        <v>81.688</v>
      </c>
      <c r="K31" s="35">
        <v>94.969</v>
      </c>
      <c r="L31" s="35">
        <f>J31/H31*100</f>
        <v>33.87533538191032</v>
      </c>
      <c r="M31" s="36">
        <f>K31/J31*100</f>
        <v>116.2582019390853</v>
      </c>
    </row>
    <row r="32" spans="1:13" ht="15.75" customHeight="1">
      <c r="A32" s="30" t="s">
        <v>56</v>
      </c>
      <c r="B32" s="23"/>
      <c r="C32" s="31"/>
      <c r="D32" s="339" t="s">
        <v>57</v>
      </c>
      <c r="E32" s="339"/>
      <c r="F32" s="33">
        <v>21</v>
      </c>
      <c r="G32" s="34">
        <v>90.678</v>
      </c>
      <c r="H32" s="34">
        <v>43.463</v>
      </c>
      <c r="I32" s="34">
        <f>H32/G32*100</f>
        <v>47.93114096032114</v>
      </c>
      <c r="J32" s="35">
        <v>16.27</v>
      </c>
      <c r="K32" s="35">
        <v>18.715</v>
      </c>
      <c r="L32" s="35">
        <f>J32/H32*100</f>
        <v>37.434139382923405</v>
      </c>
      <c r="M32" s="36">
        <f>K32/J32*100</f>
        <v>115.02765826674862</v>
      </c>
    </row>
    <row r="33" spans="1:97" s="3" customFormat="1" ht="29.25" customHeight="1">
      <c r="A33" s="30" t="s">
        <v>58</v>
      </c>
      <c r="B33" s="23"/>
      <c r="C33" s="31"/>
      <c r="D33" s="339" t="s">
        <v>59</v>
      </c>
      <c r="E33" s="339"/>
      <c r="F33" s="33">
        <v>22</v>
      </c>
      <c r="G33" s="34">
        <v>396.543</v>
      </c>
      <c r="H33" s="34">
        <v>197.68</v>
      </c>
      <c r="I33" s="34">
        <f>H33/G33*100</f>
        <v>49.85083584882346</v>
      </c>
      <c r="J33" s="34">
        <v>65.418</v>
      </c>
      <c r="K33" s="34">
        <v>76.254</v>
      </c>
      <c r="L33" s="35">
        <f>J33/H33*100</f>
        <v>33.092877377579924</v>
      </c>
      <c r="M33" s="36">
        <f>K33/J33*100</f>
        <v>116.5642483720077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</row>
    <row r="34" spans="1:13" ht="15.75" customHeight="1">
      <c r="A34" s="340"/>
      <c r="B34" s="23">
        <v>1</v>
      </c>
      <c r="C34" s="31"/>
      <c r="D34" s="339" t="s">
        <v>60</v>
      </c>
      <c r="E34" s="339"/>
      <c r="F34" s="33">
        <v>23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</row>
    <row r="35" spans="1:13" ht="27.75" customHeight="1">
      <c r="A35" s="340"/>
      <c r="B35" s="23">
        <v>2</v>
      </c>
      <c r="C35" s="31"/>
      <c r="D35" s="339" t="s">
        <v>61</v>
      </c>
      <c r="E35" s="339"/>
      <c r="F35" s="33">
        <v>24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</row>
    <row r="36" spans="1:13" ht="15.75" customHeight="1">
      <c r="A36" s="340"/>
      <c r="B36" s="23">
        <v>3</v>
      </c>
      <c r="C36" s="31"/>
      <c r="D36" s="339" t="s">
        <v>62</v>
      </c>
      <c r="E36" s="339"/>
      <c r="F36" s="33">
        <v>25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</row>
    <row r="37" spans="1:13" ht="78.75" customHeight="1">
      <c r="A37" s="340"/>
      <c r="B37" s="23">
        <v>4</v>
      </c>
      <c r="C37" s="31"/>
      <c r="D37" s="339" t="s">
        <v>466</v>
      </c>
      <c r="E37" s="339"/>
      <c r="F37" s="33">
        <v>26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</row>
    <row r="38" spans="1:13" ht="16.5" customHeight="1">
      <c r="A38" s="340"/>
      <c r="B38" s="23">
        <v>5</v>
      </c>
      <c r="C38" s="31"/>
      <c r="D38" s="339" t="s">
        <v>64</v>
      </c>
      <c r="E38" s="339"/>
      <c r="F38" s="33">
        <v>27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</row>
    <row r="39" spans="1:13" ht="27.75" customHeight="1">
      <c r="A39" s="340"/>
      <c r="B39" s="23">
        <v>6</v>
      </c>
      <c r="C39" s="31"/>
      <c r="D39" s="339" t="s">
        <v>467</v>
      </c>
      <c r="E39" s="339"/>
      <c r="F39" s="33">
        <v>28</v>
      </c>
      <c r="G39" s="34">
        <v>396.543</v>
      </c>
      <c r="H39" s="34">
        <v>197.68</v>
      </c>
      <c r="I39" s="34">
        <f>H39/G39*100</f>
        <v>49.85083584882346</v>
      </c>
      <c r="J39" s="35">
        <v>65.418</v>
      </c>
      <c r="K39" s="35">
        <v>76.254</v>
      </c>
      <c r="L39" s="35">
        <f>J39/H39*100</f>
        <v>33.092877377579924</v>
      </c>
      <c r="M39" s="36">
        <f>K39/J39*100</f>
        <v>116.5642483720077</v>
      </c>
    </row>
    <row r="40" spans="1:13" ht="55.5" customHeight="1">
      <c r="A40" s="340"/>
      <c r="B40" s="23">
        <v>7</v>
      </c>
      <c r="C40" s="31"/>
      <c r="D40" s="339" t="s">
        <v>468</v>
      </c>
      <c r="E40" s="339"/>
      <c r="F40" s="33">
        <v>29</v>
      </c>
      <c r="G40" s="34">
        <v>39.654</v>
      </c>
      <c r="H40" s="34">
        <v>19.768</v>
      </c>
      <c r="I40" s="34">
        <f>H40/G40*100</f>
        <v>49.85121299238412</v>
      </c>
      <c r="J40" s="35">
        <v>6.542</v>
      </c>
      <c r="K40" s="35">
        <v>7.625</v>
      </c>
      <c r="L40" s="35">
        <f>J40/H40*100</f>
        <v>33.093889113719136</v>
      </c>
      <c r="M40" s="36">
        <f>K40/J40*100</f>
        <v>116.55457046774687</v>
      </c>
    </row>
    <row r="41" spans="1:13" ht="66.75" customHeight="1">
      <c r="A41" s="340"/>
      <c r="B41" s="23">
        <v>8</v>
      </c>
      <c r="C41" s="31"/>
      <c r="D41" s="339" t="s">
        <v>469</v>
      </c>
      <c r="E41" s="339"/>
      <c r="F41" s="33">
        <v>30</v>
      </c>
      <c r="G41" s="34">
        <v>178.444</v>
      </c>
      <c r="H41" s="34">
        <v>88.956</v>
      </c>
      <c r="I41" s="34">
        <f>H41/G41*100</f>
        <v>49.85093362623569</v>
      </c>
      <c r="J41" s="35">
        <v>29.438</v>
      </c>
      <c r="K41" s="35">
        <v>34.314</v>
      </c>
      <c r="L41" s="35">
        <f>J41/H41*100</f>
        <v>33.092764962453344</v>
      </c>
      <c r="M41" s="36">
        <f>K41/J41*100</f>
        <v>116.56362524628032</v>
      </c>
    </row>
    <row r="42" spans="1:13" ht="27" customHeight="1">
      <c r="A42" s="340"/>
      <c r="B42" s="23"/>
      <c r="C42" s="31" t="s">
        <v>22</v>
      </c>
      <c r="D42" s="339" t="s">
        <v>68</v>
      </c>
      <c r="E42" s="339"/>
      <c r="F42" s="33">
        <v>31</v>
      </c>
      <c r="G42" s="34">
        <v>0</v>
      </c>
      <c r="H42" s="34">
        <v>0</v>
      </c>
      <c r="I42" s="34">
        <v>0</v>
      </c>
      <c r="J42" s="35">
        <v>0</v>
      </c>
      <c r="K42" s="35">
        <v>0</v>
      </c>
      <c r="L42" s="35">
        <v>0</v>
      </c>
      <c r="M42" s="36">
        <v>0</v>
      </c>
    </row>
    <row r="43" spans="1:13" ht="27" customHeight="1">
      <c r="A43" s="340"/>
      <c r="B43" s="23"/>
      <c r="C43" s="31" t="s">
        <v>24</v>
      </c>
      <c r="D43" s="339" t="s">
        <v>470</v>
      </c>
      <c r="E43" s="339"/>
      <c r="F43" s="33">
        <v>32</v>
      </c>
      <c r="G43" s="34">
        <v>178.444</v>
      </c>
      <c r="H43" s="34">
        <v>88.956</v>
      </c>
      <c r="I43" s="34">
        <f>H43/G43*100</f>
        <v>49.85093362623569</v>
      </c>
      <c r="J43" s="35">
        <v>29.438</v>
      </c>
      <c r="K43" s="35">
        <v>34.314</v>
      </c>
      <c r="L43" s="35">
        <f>J43/H43*100</f>
        <v>33.092764962453344</v>
      </c>
      <c r="M43" s="36">
        <f>K43/J43*100</f>
        <v>116.56362524628032</v>
      </c>
    </row>
    <row r="44" spans="1:13" ht="18.75" customHeight="1">
      <c r="A44" s="340"/>
      <c r="B44" s="23"/>
      <c r="C44" s="31" t="s">
        <v>71</v>
      </c>
      <c r="D44" s="339" t="s">
        <v>72</v>
      </c>
      <c r="E44" s="339"/>
      <c r="F44" s="33">
        <v>33</v>
      </c>
      <c r="G44" s="34">
        <v>0</v>
      </c>
      <c r="H44" s="34">
        <v>0</v>
      </c>
      <c r="I44" s="34">
        <v>0</v>
      </c>
      <c r="J44" s="35">
        <v>0</v>
      </c>
      <c r="K44" s="35">
        <v>0</v>
      </c>
      <c r="L44" s="35">
        <v>0</v>
      </c>
      <c r="M44" s="36">
        <v>0</v>
      </c>
    </row>
    <row r="45" spans="1:13" ht="42" customHeight="1">
      <c r="A45" s="340"/>
      <c r="B45" s="23">
        <v>9</v>
      </c>
      <c r="C45" s="31"/>
      <c r="D45" s="339" t="s">
        <v>471</v>
      </c>
      <c r="E45" s="339"/>
      <c r="F45" s="33">
        <v>34</v>
      </c>
      <c r="G45" s="34">
        <v>178.444</v>
      </c>
      <c r="H45" s="34">
        <v>88.956</v>
      </c>
      <c r="I45" s="34">
        <f>H45/G45*100</f>
        <v>49.85093362623569</v>
      </c>
      <c r="J45" s="35">
        <v>29.438</v>
      </c>
      <c r="K45" s="35">
        <v>34.314</v>
      </c>
      <c r="L45" s="35">
        <f>J45/H45*100</f>
        <v>33.092764962453344</v>
      </c>
      <c r="M45" s="36">
        <f>K45/J45*100</f>
        <v>116.56362524628032</v>
      </c>
    </row>
    <row r="46" spans="1:13" ht="18.75" customHeight="1">
      <c r="A46" s="30" t="s">
        <v>74</v>
      </c>
      <c r="B46" s="23"/>
      <c r="C46" s="31"/>
      <c r="D46" s="339" t="s">
        <v>86</v>
      </c>
      <c r="E46" s="339"/>
      <c r="F46" s="33">
        <v>35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</row>
    <row r="47" spans="1:13" ht="15.75" customHeight="1">
      <c r="A47" s="30"/>
      <c r="B47" s="23"/>
      <c r="C47" s="31"/>
      <c r="D47" s="339" t="s">
        <v>472</v>
      </c>
      <c r="E47" s="339"/>
      <c r="F47" s="33">
        <v>36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</row>
    <row r="48" spans="1:13" ht="15.75" customHeight="1">
      <c r="A48" s="30" t="s">
        <v>85</v>
      </c>
      <c r="B48" s="23"/>
      <c r="C48" s="31"/>
      <c r="D48" s="339" t="s">
        <v>90</v>
      </c>
      <c r="E48" s="339"/>
      <c r="F48" s="33">
        <v>37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</row>
    <row r="49" spans="1:13" ht="15" customHeight="1">
      <c r="A49" s="30" t="s">
        <v>91</v>
      </c>
      <c r="B49" s="44"/>
      <c r="C49" s="31"/>
      <c r="D49" s="339" t="s">
        <v>92</v>
      </c>
      <c r="E49" s="339"/>
      <c r="F49" s="33">
        <v>38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</row>
    <row r="50" spans="1:13" ht="18.75" customHeight="1">
      <c r="A50" s="341"/>
      <c r="B50" s="23">
        <v>1</v>
      </c>
      <c r="C50" s="31"/>
      <c r="D50" s="339" t="s">
        <v>93</v>
      </c>
      <c r="E50" s="339"/>
      <c r="F50" s="33">
        <v>39</v>
      </c>
      <c r="G50" s="34">
        <v>125</v>
      </c>
      <c r="H50" s="34">
        <v>125</v>
      </c>
      <c r="I50" s="34">
        <f aca="true" t="shared" si="3" ref="I50:I55">H50/G50*100</f>
        <v>100</v>
      </c>
      <c r="J50" s="35">
        <v>130</v>
      </c>
      <c r="K50" s="35">
        <v>130</v>
      </c>
      <c r="L50" s="35">
        <f aca="true" t="shared" si="4" ref="L50:L55">J50/H50*100</f>
        <v>104</v>
      </c>
      <c r="M50" s="36">
        <f aca="true" t="shared" si="5" ref="M50:M55">K50/J50*100</f>
        <v>100</v>
      </c>
    </row>
    <row r="51" spans="1:13" ht="15.75" customHeight="1">
      <c r="A51" s="341"/>
      <c r="B51" s="23">
        <v>2</v>
      </c>
      <c r="C51" s="31"/>
      <c r="D51" s="339" t="s">
        <v>94</v>
      </c>
      <c r="E51" s="339"/>
      <c r="F51" s="33">
        <v>40</v>
      </c>
      <c r="G51" s="34">
        <v>119</v>
      </c>
      <c r="H51" s="34">
        <v>125</v>
      </c>
      <c r="I51" s="34">
        <f t="shared" si="3"/>
        <v>105.0420168067227</v>
      </c>
      <c r="J51" s="35">
        <v>128</v>
      </c>
      <c r="K51" s="35">
        <v>128</v>
      </c>
      <c r="L51" s="35">
        <f t="shared" si="4"/>
        <v>102.4</v>
      </c>
      <c r="M51" s="36">
        <f t="shared" si="5"/>
        <v>100</v>
      </c>
    </row>
    <row r="52" spans="1:13" ht="39.75" customHeight="1">
      <c r="A52" s="341"/>
      <c r="B52" s="23">
        <v>3</v>
      </c>
      <c r="C52" s="31"/>
      <c r="D52" s="339" t="s">
        <v>473</v>
      </c>
      <c r="E52" s="339"/>
      <c r="F52" s="33">
        <v>41</v>
      </c>
      <c r="G52" s="34">
        <f>G21/G51/12*1000</f>
        <v>1349.5581232492998</v>
      </c>
      <c r="H52" s="34">
        <f>H21/H51/12*1000</f>
        <v>1479.8660000000002</v>
      </c>
      <c r="I52" s="34">
        <f t="shared" si="3"/>
        <v>109.65559574692205</v>
      </c>
      <c r="J52" s="34">
        <f>J21/J51/12*1000</f>
        <v>1517.440755208333</v>
      </c>
      <c r="K52" s="34">
        <f>K21/K51/12*1000</f>
        <v>1593.3125</v>
      </c>
      <c r="L52" s="35">
        <f t="shared" si="4"/>
        <v>102.53906469966421</v>
      </c>
      <c r="M52" s="36">
        <f t="shared" si="5"/>
        <v>104.99998069323308</v>
      </c>
    </row>
    <row r="53" spans="1:13" ht="42.75" customHeight="1">
      <c r="A53" s="341"/>
      <c r="B53" s="23">
        <v>4</v>
      </c>
      <c r="C53" s="31"/>
      <c r="D53" s="339" t="s">
        <v>474</v>
      </c>
      <c r="E53" s="339"/>
      <c r="F53" s="33">
        <v>42</v>
      </c>
      <c r="G53" s="34">
        <f>G22/G51/12*1000</f>
        <v>1220.9817927170868</v>
      </c>
      <c r="H53" s="34">
        <f>H22/H51/12*1000</f>
        <v>1274.728</v>
      </c>
      <c r="I53" s="34">
        <f t="shared" si="3"/>
        <v>104.40188441821971</v>
      </c>
      <c r="J53" s="34">
        <f>J22/J51/12*1000</f>
        <v>1307.0944010416665</v>
      </c>
      <c r="K53" s="34">
        <f>K22/K51/12*1000</f>
        <v>1372.4485677083333</v>
      </c>
      <c r="L53" s="35">
        <f t="shared" si="4"/>
        <v>102.5390829291948</v>
      </c>
      <c r="M53" s="36">
        <f t="shared" si="5"/>
        <v>104.9999576629342</v>
      </c>
    </row>
    <row r="54" spans="1:13" ht="27.75" customHeight="1">
      <c r="A54" s="341"/>
      <c r="B54" s="23">
        <v>5</v>
      </c>
      <c r="C54" s="31"/>
      <c r="D54" s="339" t="s">
        <v>475</v>
      </c>
      <c r="E54" s="339"/>
      <c r="F54" s="33">
        <v>43</v>
      </c>
      <c r="G54" s="34">
        <f>G13/G51</f>
        <v>31.078529411764706</v>
      </c>
      <c r="H54" s="34">
        <f>H13/H51</f>
        <v>31.05032</v>
      </c>
      <c r="I54" s="34">
        <f t="shared" si="3"/>
        <v>99.90923183207624</v>
      </c>
      <c r="J54" s="34">
        <f>J13/J51</f>
        <v>30.322578125</v>
      </c>
      <c r="K54" s="34">
        <f>K13/K51</f>
        <v>31.8348046875</v>
      </c>
      <c r="L54" s="35">
        <f t="shared" si="4"/>
        <v>97.65625</v>
      </c>
      <c r="M54" s="36">
        <f t="shared" si="5"/>
        <v>104.98713056741444</v>
      </c>
    </row>
    <row r="55" spans="1:13" ht="27.75" customHeight="1">
      <c r="A55" s="341"/>
      <c r="B55" s="23">
        <v>6</v>
      </c>
      <c r="C55" s="31"/>
      <c r="D55" s="339" t="s">
        <v>476</v>
      </c>
      <c r="E55" s="339"/>
      <c r="F55" s="33">
        <v>44</v>
      </c>
      <c r="G55" s="34">
        <f>(G16/G12)*1000</f>
        <v>868.5753884034109</v>
      </c>
      <c r="H55" s="34">
        <f>(H16/H12)*1000</f>
        <v>937.982249266387</v>
      </c>
      <c r="I55" s="34">
        <f t="shared" si="3"/>
        <v>107.99088505035328</v>
      </c>
      <c r="J55" s="34">
        <f>(J16/J12)*1000</f>
        <v>978.9912789426714</v>
      </c>
      <c r="K55" s="34">
        <f>(K16/K12)*1000</f>
        <v>976.7336174361902</v>
      </c>
      <c r="L55" s="35">
        <f t="shared" si="4"/>
        <v>104.3720475209801</v>
      </c>
      <c r="M55" s="36">
        <f t="shared" si="5"/>
        <v>99.76938900733421</v>
      </c>
    </row>
    <row r="56" spans="1:13" ht="15.75" customHeight="1">
      <c r="A56" s="341"/>
      <c r="B56" s="23">
        <v>7</v>
      </c>
      <c r="C56" s="31"/>
      <c r="D56" s="339" t="s">
        <v>100</v>
      </c>
      <c r="E56" s="339"/>
      <c r="F56" s="33">
        <v>45</v>
      </c>
      <c r="G56" s="34">
        <v>0</v>
      </c>
      <c r="H56" s="34">
        <v>0</v>
      </c>
      <c r="I56" s="34">
        <v>0</v>
      </c>
      <c r="J56" s="35">
        <v>0</v>
      </c>
      <c r="K56" s="35">
        <v>0</v>
      </c>
      <c r="L56" s="35">
        <v>0</v>
      </c>
      <c r="M56" s="36">
        <v>0</v>
      </c>
    </row>
    <row r="57" spans="1:13" ht="29.25" customHeight="1">
      <c r="A57" s="341"/>
      <c r="B57" s="23">
        <v>8</v>
      </c>
      <c r="C57" s="31"/>
      <c r="D57" s="339" t="s">
        <v>477</v>
      </c>
      <c r="E57" s="339"/>
      <c r="F57" s="33">
        <v>46</v>
      </c>
      <c r="G57" s="34">
        <v>0</v>
      </c>
      <c r="H57" s="34">
        <v>0</v>
      </c>
      <c r="I57" s="34">
        <v>0</v>
      </c>
      <c r="J57" s="35">
        <v>0</v>
      </c>
      <c r="K57" s="35">
        <v>0</v>
      </c>
      <c r="L57" s="35">
        <v>0</v>
      </c>
      <c r="M57" s="36">
        <v>0</v>
      </c>
    </row>
    <row r="58" spans="1:13" ht="15.75" customHeight="1">
      <c r="A58" s="341"/>
      <c r="B58" s="46">
        <v>9</v>
      </c>
      <c r="C58" s="47"/>
      <c r="D58" s="342" t="s">
        <v>101</v>
      </c>
      <c r="E58" s="342"/>
      <c r="F58" s="48">
        <v>47</v>
      </c>
      <c r="G58" s="49">
        <v>0</v>
      </c>
      <c r="H58" s="49">
        <v>0</v>
      </c>
      <c r="I58" s="49">
        <v>0</v>
      </c>
      <c r="J58" s="50">
        <v>0</v>
      </c>
      <c r="K58" s="50">
        <v>0</v>
      </c>
      <c r="L58" s="50">
        <v>0</v>
      </c>
      <c r="M58" s="263">
        <v>0</v>
      </c>
    </row>
    <row r="59" spans="1:13" ht="15.75" customHeight="1">
      <c r="A59" s="13"/>
      <c r="B59" s="53"/>
      <c r="C59" s="14"/>
      <c r="D59" s="264"/>
      <c r="E59" s="264"/>
      <c r="F59" s="54"/>
      <c r="G59" s="61"/>
      <c r="H59" s="61"/>
      <c r="I59" s="61"/>
      <c r="J59" s="61"/>
      <c r="K59" s="61"/>
      <c r="L59" s="61"/>
      <c r="M59" s="61"/>
    </row>
    <row r="60" spans="1:12" ht="47.25" customHeight="1">
      <c r="A60" s="53"/>
      <c r="B60" s="53"/>
      <c r="D60" s="53"/>
      <c r="E60" s="332" t="s">
        <v>102</v>
      </c>
      <c r="F60" s="332"/>
      <c r="G60" s="343" t="s">
        <v>478</v>
      </c>
      <c r="H60" s="343"/>
      <c r="I60" s="343"/>
      <c r="J60" s="343"/>
      <c r="K60" s="343"/>
      <c r="L60" s="343"/>
    </row>
    <row r="61" spans="1:8" ht="12.75">
      <c r="A61" s="53"/>
      <c r="B61" s="53"/>
      <c r="D61" s="53"/>
      <c r="E61" s="43"/>
      <c r="F61" s="54"/>
      <c r="G61" s="6"/>
      <c r="H61" s="6"/>
    </row>
    <row r="62" spans="1:8" ht="12.75">
      <c r="A62" s="53"/>
      <c r="B62" s="53"/>
      <c r="D62" s="53"/>
      <c r="E62" s="43"/>
      <c r="F62" s="54"/>
      <c r="G62" s="6"/>
      <c r="H62" s="6"/>
    </row>
    <row r="63" spans="1:9" ht="12.75" customHeight="1">
      <c r="A63" s="344"/>
      <c r="B63" s="344"/>
      <c r="C63" s="345"/>
      <c r="D63" s="345"/>
      <c r="E63" s="345"/>
      <c r="F63" s="345"/>
      <c r="G63" s="345"/>
      <c r="H63" s="345"/>
      <c r="I63" s="345"/>
    </row>
    <row r="64" spans="1:8" ht="12.75">
      <c r="A64" s="53"/>
      <c r="B64" s="53"/>
      <c r="D64" s="53"/>
      <c r="E64" s="43"/>
      <c r="F64" s="54"/>
      <c r="G64" s="6"/>
      <c r="H64" s="6"/>
    </row>
    <row r="65" spans="1:8" ht="12.75">
      <c r="A65" s="53"/>
      <c r="B65" s="53"/>
      <c r="D65" s="53"/>
      <c r="E65" s="43"/>
      <c r="F65" s="54"/>
      <c r="G65" s="6"/>
      <c r="H65" s="6"/>
    </row>
    <row r="66" spans="1:8" ht="12.75">
      <c r="A66" s="53"/>
      <c r="B66" s="53"/>
      <c r="D66" s="53"/>
      <c r="E66" s="43"/>
      <c r="F66" s="54"/>
      <c r="G66" s="6"/>
      <c r="H66" s="6"/>
    </row>
    <row r="67" spans="1:8" ht="12.75">
      <c r="A67" s="53"/>
      <c r="B67" s="53"/>
      <c r="D67" s="53"/>
      <c r="E67" s="43"/>
      <c r="F67" s="54"/>
      <c r="G67" s="6"/>
      <c r="H67" s="6"/>
    </row>
    <row r="68" spans="1:8" ht="12.75">
      <c r="A68" s="53"/>
      <c r="B68" s="53"/>
      <c r="D68" s="53"/>
      <c r="E68" s="43"/>
      <c r="F68" s="54"/>
      <c r="G68" s="6"/>
      <c r="H68" s="6"/>
    </row>
    <row r="69" spans="1:8" ht="12.75">
      <c r="A69" s="53"/>
      <c r="B69" s="53"/>
      <c r="D69" s="53"/>
      <c r="E69" s="43"/>
      <c r="F69" s="54"/>
      <c r="G69" s="6"/>
      <c r="H69" s="6"/>
    </row>
    <row r="70" spans="1:8" ht="12.75">
      <c r="A70" s="53"/>
      <c r="B70" s="53"/>
      <c r="D70" s="53"/>
      <c r="E70" s="43"/>
      <c r="F70" s="54"/>
      <c r="G70" s="6"/>
      <c r="H70" s="6"/>
    </row>
    <row r="71" spans="1:8" ht="12.75">
      <c r="A71" s="53"/>
      <c r="B71" s="53"/>
      <c r="D71" s="53"/>
      <c r="E71" s="43"/>
      <c r="F71" s="54"/>
      <c r="G71" s="6"/>
      <c r="H71" s="6"/>
    </row>
    <row r="72" spans="1:8" ht="12.75">
      <c r="A72" s="53"/>
      <c r="B72" s="53"/>
      <c r="D72" s="53"/>
      <c r="E72" s="43"/>
      <c r="F72" s="54"/>
      <c r="G72" s="6"/>
      <c r="H72" s="6"/>
    </row>
    <row r="73" spans="1:8" ht="12.75">
      <c r="A73" s="53"/>
      <c r="B73" s="53"/>
      <c r="D73" s="53"/>
      <c r="E73" s="43"/>
      <c r="F73" s="54"/>
      <c r="G73" s="6"/>
      <c r="H73" s="6"/>
    </row>
    <row r="74" spans="1:8" ht="12.75">
      <c r="A74" s="53"/>
      <c r="B74" s="53"/>
      <c r="D74" s="53"/>
      <c r="E74" s="43"/>
      <c r="F74" s="54"/>
      <c r="G74" s="6"/>
      <c r="H74" s="6"/>
    </row>
    <row r="75" spans="1:8" ht="12.75">
      <c r="A75" s="53"/>
      <c r="B75" s="53"/>
      <c r="D75" s="53"/>
      <c r="E75" s="43"/>
      <c r="F75" s="54"/>
      <c r="G75" s="6"/>
      <c r="H75" s="6"/>
    </row>
    <row r="76" spans="1:8" ht="12.75">
      <c r="A76" s="53"/>
      <c r="B76" s="53"/>
      <c r="D76" s="53"/>
      <c r="E76" s="43"/>
      <c r="F76" s="54"/>
      <c r="G76" s="6"/>
      <c r="H76" s="6"/>
    </row>
    <row r="77" spans="1:8" ht="12.75">
      <c r="A77" s="53"/>
      <c r="B77" s="53"/>
      <c r="D77" s="53"/>
      <c r="E77" s="43"/>
      <c r="F77" s="54"/>
      <c r="G77" s="6"/>
      <c r="H77" s="6"/>
    </row>
    <row r="78" spans="1:8" ht="12.75">
      <c r="A78" s="53"/>
      <c r="B78" s="53"/>
      <c r="D78" s="53"/>
      <c r="E78" s="43"/>
      <c r="F78" s="54"/>
      <c r="G78" s="6"/>
      <c r="H78" s="6"/>
    </row>
    <row r="79" spans="1:8" ht="12.75">
      <c r="A79" s="53"/>
      <c r="B79" s="53"/>
      <c r="D79" s="53"/>
      <c r="E79" s="43"/>
      <c r="F79" s="54"/>
      <c r="G79" s="6"/>
      <c r="H79" s="6"/>
    </row>
    <row r="80" spans="1:8" ht="12.75">
      <c r="A80" s="53"/>
      <c r="B80" s="53"/>
      <c r="D80" s="53"/>
      <c r="E80" s="43"/>
      <c r="F80" s="54"/>
      <c r="G80" s="6"/>
      <c r="H80" s="6"/>
    </row>
    <row r="81" spans="1:8" ht="12.75">
      <c r="A81" s="53"/>
      <c r="B81" s="53"/>
      <c r="D81" s="53"/>
      <c r="E81" s="43"/>
      <c r="F81" s="54"/>
      <c r="G81" s="6"/>
      <c r="H81" s="6"/>
    </row>
    <row r="82" spans="1:8" ht="12.75">
      <c r="A82" s="53"/>
      <c r="B82" s="53"/>
      <c r="D82" s="53"/>
      <c r="E82" s="43"/>
      <c r="F82" s="54"/>
      <c r="G82" s="6"/>
      <c r="H82" s="6"/>
    </row>
    <row r="83" spans="1:8" ht="12.75">
      <c r="A83" s="53"/>
      <c r="B83" s="53"/>
      <c r="D83" s="53"/>
      <c r="E83" s="43"/>
      <c r="F83" s="54"/>
      <c r="G83" s="6"/>
      <c r="H83" s="6"/>
    </row>
    <row r="84" spans="1:8" ht="12.75">
      <c r="A84" s="53"/>
      <c r="B84" s="53"/>
      <c r="D84" s="53"/>
      <c r="E84" s="43"/>
      <c r="F84" s="54"/>
      <c r="G84" s="6"/>
      <c r="H84" s="6"/>
    </row>
    <row r="85" spans="1:8" ht="12.75">
      <c r="A85" s="53"/>
      <c r="B85" s="53"/>
      <c r="D85" s="53"/>
      <c r="E85" s="43"/>
      <c r="F85" s="54"/>
      <c r="G85" s="6"/>
      <c r="H85" s="6"/>
    </row>
    <row r="86" spans="1:8" ht="12.75">
      <c r="A86" s="53"/>
      <c r="B86" s="53"/>
      <c r="D86" s="53"/>
      <c r="E86" s="43"/>
      <c r="F86" s="54"/>
      <c r="G86" s="6"/>
      <c r="H86" s="6"/>
    </row>
    <row r="87" spans="1:8" ht="12.75">
      <c r="A87" s="53"/>
      <c r="B87" s="53"/>
      <c r="D87" s="53"/>
      <c r="E87" s="43"/>
      <c r="F87" s="54"/>
      <c r="G87" s="6"/>
      <c r="H87" s="6"/>
    </row>
    <row r="88" spans="1:8" ht="12.75">
      <c r="A88" s="53"/>
      <c r="B88" s="53"/>
      <c r="D88" s="53"/>
      <c r="E88" s="43"/>
      <c r="F88" s="54"/>
      <c r="G88" s="6"/>
      <c r="H88" s="6"/>
    </row>
    <row r="89" spans="1:8" ht="12.75">
      <c r="A89" s="53"/>
      <c r="B89" s="53"/>
      <c r="D89" s="53"/>
      <c r="E89" s="43"/>
      <c r="F89" s="54"/>
      <c r="G89" s="6"/>
      <c r="H89" s="6"/>
    </row>
    <row r="90" spans="1:8" ht="12.75">
      <c r="A90" s="53"/>
      <c r="B90" s="53"/>
      <c r="D90" s="53"/>
      <c r="E90" s="43"/>
      <c r="F90" s="54"/>
      <c r="G90" s="6"/>
      <c r="H90" s="6"/>
    </row>
    <row r="91" spans="1:8" ht="12.75">
      <c r="A91" s="53"/>
      <c r="B91" s="53"/>
      <c r="D91" s="53"/>
      <c r="E91" s="43"/>
      <c r="F91" s="54"/>
      <c r="G91" s="6"/>
      <c r="H91" s="6"/>
    </row>
    <row r="92" spans="1:8" ht="12.75">
      <c r="A92" s="53"/>
      <c r="B92" s="53"/>
      <c r="D92" s="53"/>
      <c r="E92" s="43"/>
      <c r="F92" s="54"/>
      <c r="G92" s="6"/>
      <c r="H92" s="6"/>
    </row>
    <row r="93" spans="1:8" ht="12.75">
      <c r="A93" s="53"/>
      <c r="B93" s="53"/>
      <c r="D93" s="53"/>
      <c r="E93" s="43"/>
      <c r="F93" s="54"/>
      <c r="G93" s="6"/>
      <c r="H93" s="6"/>
    </row>
    <row r="94" spans="1:8" ht="12.75">
      <c r="A94" s="53"/>
      <c r="B94" s="53"/>
      <c r="D94" s="53"/>
      <c r="E94" s="43"/>
      <c r="F94" s="54"/>
      <c r="G94" s="6"/>
      <c r="H94" s="6"/>
    </row>
    <row r="95" spans="1:8" ht="12.75">
      <c r="A95" s="53"/>
      <c r="B95" s="53"/>
      <c r="D95" s="53"/>
      <c r="E95" s="43"/>
      <c r="F95" s="54"/>
      <c r="G95" s="6"/>
      <c r="H95" s="6"/>
    </row>
    <row r="96" spans="1:8" ht="12.75">
      <c r="A96" s="53"/>
      <c r="B96" s="53"/>
      <c r="D96" s="53"/>
      <c r="E96" s="43"/>
      <c r="F96" s="54"/>
      <c r="G96" s="6"/>
      <c r="H96" s="6"/>
    </row>
    <row r="97" spans="1:8" ht="12.75">
      <c r="A97" s="53"/>
      <c r="B97" s="53"/>
      <c r="D97" s="53"/>
      <c r="E97" s="43"/>
      <c r="F97" s="54"/>
      <c r="G97" s="6"/>
      <c r="H97" s="6"/>
    </row>
    <row r="98" spans="1:8" ht="12.75">
      <c r="A98" s="53"/>
      <c r="B98" s="53"/>
      <c r="D98" s="53"/>
      <c r="E98" s="43"/>
      <c r="F98" s="54"/>
      <c r="G98" s="6"/>
      <c r="H98" s="6"/>
    </row>
    <row r="99" spans="1:8" ht="12.75">
      <c r="A99" s="53"/>
      <c r="B99" s="53"/>
      <c r="D99" s="53"/>
      <c r="E99" s="43"/>
      <c r="F99" s="54"/>
      <c r="G99" s="6"/>
      <c r="H99" s="6"/>
    </row>
    <row r="100" spans="1:8" ht="12.75">
      <c r="A100" s="53"/>
      <c r="B100" s="53"/>
      <c r="D100" s="53"/>
      <c r="E100" s="43"/>
      <c r="F100" s="54"/>
      <c r="G100" s="6"/>
      <c r="H100" s="6"/>
    </row>
    <row r="101" spans="1:8" ht="12.75">
      <c r="A101" s="53"/>
      <c r="B101" s="53"/>
      <c r="D101" s="53"/>
      <c r="E101" s="43"/>
      <c r="F101" s="54"/>
      <c r="G101" s="6"/>
      <c r="H101" s="6"/>
    </row>
    <row r="102" spans="1:8" ht="12.75">
      <c r="A102" s="53"/>
      <c r="B102" s="53"/>
      <c r="D102" s="53"/>
      <c r="E102" s="43"/>
      <c r="F102" s="54"/>
      <c r="G102" s="6"/>
      <c r="H102" s="6"/>
    </row>
    <row r="103" spans="1:8" ht="12.75">
      <c r="A103" s="53"/>
      <c r="B103" s="53"/>
      <c r="D103" s="53"/>
      <c r="E103" s="43"/>
      <c r="F103" s="54"/>
      <c r="G103" s="6"/>
      <c r="H103" s="6"/>
    </row>
    <row r="104" spans="1:8" ht="12.75">
      <c r="A104" s="53"/>
      <c r="B104" s="53"/>
      <c r="D104" s="53"/>
      <c r="E104" s="43"/>
      <c r="F104" s="54"/>
      <c r="G104" s="6"/>
      <c r="H104" s="6"/>
    </row>
    <row r="105" spans="1:8" ht="12.75">
      <c r="A105" s="53"/>
      <c r="B105" s="53"/>
      <c r="D105" s="53"/>
      <c r="E105" s="43"/>
      <c r="F105" s="54"/>
      <c r="G105" s="6"/>
      <c r="H105" s="6"/>
    </row>
    <row r="106" spans="1:8" ht="12.75">
      <c r="A106" s="53"/>
      <c r="B106" s="53"/>
      <c r="D106" s="53"/>
      <c r="E106" s="43"/>
      <c r="F106" s="54"/>
      <c r="G106" s="6"/>
      <c r="H106" s="6"/>
    </row>
    <row r="107" spans="1:8" ht="12.75">
      <c r="A107" s="53"/>
      <c r="B107" s="53"/>
      <c r="D107" s="53"/>
      <c r="E107" s="43"/>
      <c r="F107" s="54"/>
      <c r="G107" s="6"/>
      <c r="H107" s="6"/>
    </row>
    <row r="108" spans="1:8" ht="12.75">
      <c r="A108" s="53"/>
      <c r="B108" s="53"/>
      <c r="D108" s="53"/>
      <c r="E108" s="43"/>
      <c r="F108" s="54"/>
      <c r="G108" s="6"/>
      <c r="H108" s="6"/>
    </row>
    <row r="109" spans="1:8" ht="12.75">
      <c r="A109" s="53"/>
      <c r="B109" s="53"/>
      <c r="D109" s="53"/>
      <c r="E109" s="43"/>
      <c r="F109" s="54"/>
      <c r="G109" s="6"/>
      <c r="H109" s="6"/>
    </row>
    <row r="110" spans="1:8" ht="12.75">
      <c r="A110" s="53"/>
      <c r="B110" s="53"/>
      <c r="D110" s="53"/>
      <c r="E110" s="43"/>
      <c r="F110" s="54"/>
      <c r="G110" s="6"/>
      <c r="H110" s="6"/>
    </row>
    <row r="111" spans="1:8" ht="12.75">
      <c r="A111" s="53"/>
      <c r="B111" s="53"/>
      <c r="D111" s="53"/>
      <c r="E111" s="43"/>
      <c r="F111" s="54"/>
      <c r="G111" s="6"/>
      <c r="H111" s="6"/>
    </row>
    <row r="112" spans="1:8" ht="12.75">
      <c r="A112" s="53"/>
      <c r="B112" s="53"/>
      <c r="D112" s="53"/>
      <c r="E112" s="43"/>
      <c r="F112" s="54"/>
      <c r="G112" s="6"/>
      <c r="H112" s="6"/>
    </row>
    <row r="113" spans="1:8" ht="12.75">
      <c r="A113" s="53"/>
      <c r="B113" s="53"/>
      <c r="D113" s="53"/>
      <c r="E113" s="43"/>
      <c r="F113" s="54"/>
      <c r="G113" s="6"/>
      <c r="H113" s="6"/>
    </row>
    <row r="114" spans="1:8" ht="12.75">
      <c r="A114" s="53"/>
      <c r="B114" s="53"/>
      <c r="D114" s="53"/>
      <c r="E114" s="43"/>
      <c r="F114" s="54"/>
      <c r="G114" s="6"/>
      <c r="H114" s="6"/>
    </row>
    <row r="115" spans="1:8" ht="12.75">
      <c r="A115" s="53"/>
      <c r="B115" s="53"/>
      <c r="D115" s="53"/>
      <c r="E115" s="43"/>
      <c r="F115" s="54"/>
      <c r="G115" s="6"/>
      <c r="H115" s="6"/>
    </row>
    <row r="116" spans="1:8" ht="12.75">
      <c r="A116" s="53"/>
      <c r="B116" s="53"/>
      <c r="D116" s="53"/>
      <c r="E116" s="43"/>
      <c r="F116" s="54"/>
      <c r="G116" s="6"/>
      <c r="H116" s="6"/>
    </row>
    <row r="117" spans="1:8" ht="12.75">
      <c r="A117" s="53"/>
      <c r="B117" s="53"/>
      <c r="D117" s="53"/>
      <c r="E117" s="43"/>
      <c r="F117" s="54"/>
      <c r="G117" s="6"/>
      <c r="H117" s="6"/>
    </row>
    <row r="118" spans="1:8" ht="12.75">
      <c r="A118" s="53"/>
      <c r="B118" s="53"/>
      <c r="D118" s="53"/>
      <c r="E118" s="43"/>
      <c r="F118" s="54"/>
      <c r="G118" s="6"/>
      <c r="H118" s="6"/>
    </row>
    <row r="119" spans="1:8" ht="12.75">
      <c r="A119" s="53"/>
      <c r="B119" s="53"/>
      <c r="D119" s="53"/>
      <c r="E119" s="43"/>
      <c r="F119" s="54"/>
      <c r="G119" s="6"/>
      <c r="H119" s="6"/>
    </row>
    <row r="120" spans="1:8" ht="12.75">
      <c r="A120" s="53"/>
      <c r="B120" s="53"/>
      <c r="D120" s="53"/>
      <c r="E120" s="43"/>
      <c r="F120" s="54"/>
      <c r="G120" s="6"/>
      <c r="H120" s="6"/>
    </row>
    <row r="121" spans="1:8" ht="12.75">
      <c r="A121" s="53"/>
      <c r="B121" s="53"/>
      <c r="D121" s="53"/>
      <c r="E121" s="43"/>
      <c r="F121" s="54"/>
      <c r="G121" s="6"/>
      <c r="H121" s="6"/>
    </row>
    <row r="122" spans="1:8" ht="12.75">
      <c r="A122" s="53"/>
      <c r="B122" s="53"/>
      <c r="D122" s="53"/>
      <c r="E122" s="43"/>
      <c r="F122" s="54"/>
      <c r="G122" s="6"/>
      <c r="H122" s="6"/>
    </row>
    <row r="123" spans="1:8" ht="12.75">
      <c r="A123" s="53"/>
      <c r="B123" s="53"/>
      <c r="D123" s="53"/>
      <c r="E123" s="43"/>
      <c r="F123" s="54"/>
      <c r="G123" s="6"/>
      <c r="H123" s="6"/>
    </row>
    <row r="124" spans="1:8" ht="12.75">
      <c r="A124" s="53"/>
      <c r="B124" s="53"/>
      <c r="D124" s="53"/>
      <c r="E124" s="43"/>
      <c r="F124" s="54"/>
      <c r="G124" s="6"/>
      <c r="H124" s="6"/>
    </row>
    <row r="125" spans="1:8" ht="12.75">
      <c r="A125" s="53"/>
      <c r="B125" s="53"/>
      <c r="D125" s="53"/>
      <c r="E125" s="43"/>
      <c r="F125" s="54"/>
      <c r="G125" s="6"/>
      <c r="H125" s="6"/>
    </row>
    <row r="126" spans="1:8" ht="12.75">
      <c r="A126" s="53"/>
      <c r="B126" s="53"/>
      <c r="D126" s="53"/>
      <c r="E126" s="43"/>
      <c r="F126" s="54"/>
      <c r="G126" s="6"/>
      <c r="H126" s="6"/>
    </row>
    <row r="127" spans="1:8" ht="12.75">
      <c r="A127" s="53"/>
      <c r="B127" s="53"/>
      <c r="D127" s="53"/>
      <c r="E127" s="43"/>
      <c r="F127" s="54"/>
      <c r="G127" s="6"/>
      <c r="H127" s="6"/>
    </row>
    <row r="128" spans="1:8" ht="12.75">
      <c r="A128" s="53"/>
      <c r="B128" s="53"/>
      <c r="D128" s="53"/>
      <c r="E128" s="43"/>
      <c r="F128" s="54"/>
      <c r="G128" s="6"/>
      <c r="H128" s="6"/>
    </row>
    <row r="129" spans="1:8" ht="12.75">
      <c r="A129" s="53"/>
      <c r="B129" s="53"/>
      <c r="D129" s="53"/>
      <c r="E129" s="43"/>
      <c r="F129" s="54"/>
      <c r="G129" s="6"/>
      <c r="H129" s="6"/>
    </row>
    <row r="130" spans="1:8" ht="12.75">
      <c r="A130" s="53"/>
      <c r="B130" s="53"/>
      <c r="D130" s="53"/>
      <c r="E130" s="43"/>
      <c r="F130" s="54"/>
      <c r="G130" s="6"/>
      <c r="H130" s="6"/>
    </row>
    <row r="131" spans="1:8" ht="12.75">
      <c r="A131" s="53"/>
      <c r="B131" s="53"/>
      <c r="D131" s="53"/>
      <c r="E131" s="43"/>
      <c r="F131" s="54"/>
      <c r="G131" s="6"/>
      <c r="H131" s="6"/>
    </row>
    <row r="132" spans="1:8" ht="12.75">
      <c r="A132" s="53"/>
      <c r="B132" s="53"/>
      <c r="D132" s="53"/>
      <c r="E132" s="43"/>
      <c r="F132" s="54"/>
      <c r="G132" s="6"/>
      <c r="H132" s="6"/>
    </row>
    <row r="133" spans="1:8" ht="12.75">
      <c r="A133" s="53"/>
      <c r="B133" s="53"/>
      <c r="D133" s="53"/>
      <c r="E133" s="43"/>
      <c r="F133" s="54"/>
      <c r="G133" s="6"/>
      <c r="H133" s="6"/>
    </row>
    <row r="134" spans="1:8" ht="12.75">
      <c r="A134" s="53"/>
      <c r="B134" s="53"/>
      <c r="D134" s="53"/>
      <c r="E134" s="43"/>
      <c r="F134" s="54"/>
      <c r="G134" s="6"/>
      <c r="H134" s="6"/>
    </row>
    <row r="135" spans="1:8" ht="12.75">
      <c r="A135" s="53"/>
      <c r="B135" s="53"/>
      <c r="D135" s="53"/>
      <c r="E135" s="43"/>
      <c r="F135" s="54"/>
      <c r="G135" s="6"/>
      <c r="H135" s="6"/>
    </row>
    <row r="136" spans="1:8" ht="12.75">
      <c r="A136" s="53"/>
      <c r="B136" s="53"/>
      <c r="D136" s="53"/>
      <c r="E136" s="43"/>
      <c r="F136" s="54"/>
      <c r="G136" s="6"/>
      <c r="H136" s="6"/>
    </row>
    <row r="137" spans="1:8" ht="12.75">
      <c r="A137" s="53"/>
      <c r="B137" s="53"/>
      <c r="D137" s="53"/>
      <c r="E137" s="43"/>
      <c r="F137" s="54"/>
      <c r="G137" s="6"/>
      <c r="H137" s="6"/>
    </row>
    <row r="138" spans="1:8" ht="12.75">
      <c r="A138" s="53"/>
      <c r="B138" s="53"/>
      <c r="D138" s="53"/>
      <c r="E138" s="43"/>
      <c r="F138" s="54"/>
      <c r="G138" s="6"/>
      <c r="H138" s="6"/>
    </row>
    <row r="139" spans="1:8" ht="12.75">
      <c r="A139" s="53"/>
      <c r="B139" s="53"/>
      <c r="D139" s="53"/>
      <c r="E139" s="43"/>
      <c r="F139" s="54"/>
      <c r="G139" s="6"/>
      <c r="H139" s="6"/>
    </row>
    <row r="140" spans="1:8" ht="12.75">
      <c r="A140" s="53"/>
      <c r="B140" s="53"/>
      <c r="D140" s="53"/>
      <c r="E140" s="43"/>
      <c r="F140" s="54"/>
      <c r="G140" s="6"/>
      <c r="H140" s="6"/>
    </row>
    <row r="141" spans="1:8" ht="12.75">
      <c r="A141" s="53"/>
      <c r="B141" s="53"/>
      <c r="D141" s="53"/>
      <c r="E141" s="43"/>
      <c r="F141" s="54"/>
      <c r="G141" s="6"/>
      <c r="H141" s="6"/>
    </row>
    <row r="142" spans="1:8" ht="12.75">
      <c r="A142" s="53"/>
      <c r="B142" s="53"/>
      <c r="D142" s="53"/>
      <c r="E142" s="43"/>
      <c r="F142" s="54"/>
      <c r="G142" s="6"/>
      <c r="H142" s="6"/>
    </row>
    <row r="143" spans="1:8" ht="12.75">
      <c r="A143" s="53"/>
      <c r="B143" s="53"/>
      <c r="D143" s="53"/>
      <c r="E143" s="43"/>
      <c r="F143" s="54"/>
      <c r="G143" s="6"/>
      <c r="H143" s="6"/>
    </row>
    <row r="144" spans="1:8" ht="12.75">
      <c r="A144" s="53"/>
      <c r="B144" s="53"/>
      <c r="D144" s="53"/>
      <c r="E144" s="43"/>
      <c r="F144" s="54"/>
      <c r="G144" s="6"/>
      <c r="H144" s="6"/>
    </row>
    <row r="145" spans="1:8" ht="12.75">
      <c r="A145" s="53"/>
      <c r="B145" s="53"/>
      <c r="D145" s="53"/>
      <c r="E145" s="43"/>
      <c r="F145" s="54"/>
      <c r="G145" s="6"/>
      <c r="H145" s="6"/>
    </row>
    <row r="146" spans="1:8" ht="12.75">
      <c r="A146" s="53"/>
      <c r="B146" s="53"/>
      <c r="D146" s="53"/>
      <c r="E146" s="43"/>
      <c r="F146" s="54"/>
      <c r="G146" s="6"/>
      <c r="H146" s="6"/>
    </row>
    <row r="147" spans="1:8" ht="12.75">
      <c r="A147" s="53"/>
      <c r="B147" s="53"/>
      <c r="D147" s="53"/>
      <c r="E147" s="43"/>
      <c r="F147" s="54"/>
      <c r="G147" s="6"/>
      <c r="H147" s="6"/>
    </row>
    <row r="148" spans="1:8" ht="12.75">
      <c r="A148" s="53"/>
      <c r="B148" s="53"/>
      <c r="D148" s="53"/>
      <c r="E148" s="43"/>
      <c r="F148" s="54"/>
      <c r="G148" s="6"/>
      <c r="H148" s="6"/>
    </row>
    <row r="149" spans="1:8" ht="12.75">
      <c r="A149" s="53"/>
      <c r="B149" s="53"/>
      <c r="D149" s="53"/>
      <c r="E149" s="43"/>
      <c r="F149" s="54"/>
      <c r="G149" s="6"/>
      <c r="H149" s="6"/>
    </row>
    <row r="150" spans="1:8" ht="12.75">
      <c r="A150" s="53"/>
      <c r="B150" s="53"/>
      <c r="D150" s="53"/>
      <c r="E150" s="43"/>
      <c r="F150" s="54"/>
      <c r="G150" s="6"/>
      <c r="H150" s="6"/>
    </row>
    <row r="151" spans="1:8" ht="12.75">
      <c r="A151" s="53"/>
      <c r="B151" s="53"/>
      <c r="D151" s="53"/>
      <c r="E151" s="43"/>
      <c r="F151" s="54"/>
      <c r="G151" s="6"/>
      <c r="H151" s="6"/>
    </row>
    <row r="152" spans="1:8" ht="12.75">
      <c r="A152" s="53"/>
      <c r="B152" s="53"/>
      <c r="D152" s="53"/>
      <c r="E152" s="43"/>
      <c r="F152" s="54"/>
      <c r="G152" s="6"/>
      <c r="H152" s="6"/>
    </row>
    <row r="153" spans="1:8" ht="12.75">
      <c r="A153" s="53"/>
      <c r="B153" s="53"/>
      <c r="D153" s="53"/>
      <c r="E153" s="43"/>
      <c r="F153" s="54"/>
      <c r="G153" s="6"/>
      <c r="H153" s="6"/>
    </row>
    <row r="154" spans="1:8" ht="12.75">
      <c r="A154" s="53"/>
      <c r="B154" s="53"/>
      <c r="D154" s="53"/>
      <c r="E154" s="43"/>
      <c r="F154" s="54"/>
      <c r="G154" s="6"/>
      <c r="H154" s="6"/>
    </row>
    <row r="155" spans="1:8" ht="12.75">
      <c r="A155" s="53"/>
      <c r="B155" s="53"/>
      <c r="D155" s="53"/>
      <c r="E155" s="43"/>
      <c r="F155" s="54"/>
      <c r="G155" s="6"/>
      <c r="H155" s="6"/>
    </row>
    <row r="156" spans="1:8" ht="12.75">
      <c r="A156" s="53"/>
      <c r="B156" s="53"/>
      <c r="D156" s="53"/>
      <c r="E156" s="43"/>
      <c r="F156" s="54"/>
      <c r="G156" s="6"/>
      <c r="H156" s="6"/>
    </row>
    <row r="157" spans="1:8" ht="12.75">
      <c r="A157" s="53"/>
      <c r="B157" s="53"/>
      <c r="D157" s="53"/>
      <c r="E157" s="43"/>
      <c r="F157" s="54"/>
      <c r="G157" s="6"/>
      <c r="H157" s="6"/>
    </row>
    <row r="158" spans="1:8" ht="12.75">
      <c r="A158" s="53"/>
      <c r="B158" s="53"/>
      <c r="D158" s="53"/>
      <c r="E158" s="43"/>
      <c r="F158" s="54"/>
      <c r="G158" s="6"/>
      <c r="H158" s="6"/>
    </row>
    <row r="159" spans="1:8" ht="12.75">
      <c r="A159" s="53"/>
      <c r="B159" s="53"/>
      <c r="D159" s="53"/>
      <c r="E159" s="43"/>
      <c r="F159" s="54"/>
      <c r="G159" s="6"/>
      <c r="H159" s="6"/>
    </row>
    <row r="160" spans="1:8" ht="12.75">
      <c r="A160" s="53"/>
      <c r="B160" s="53"/>
      <c r="D160" s="53"/>
      <c r="E160" s="43"/>
      <c r="F160" s="54"/>
      <c r="G160" s="6"/>
      <c r="H160" s="6"/>
    </row>
    <row r="161" spans="1:8" ht="12.75">
      <c r="A161" s="53"/>
      <c r="B161" s="53"/>
      <c r="D161" s="53"/>
      <c r="E161" s="43"/>
      <c r="F161" s="54"/>
      <c r="G161" s="6"/>
      <c r="H161" s="6"/>
    </row>
    <row r="162" spans="1:8" ht="12.75">
      <c r="A162" s="53"/>
      <c r="B162" s="53"/>
      <c r="D162" s="53"/>
      <c r="E162" s="43"/>
      <c r="F162" s="54"/>
      <c r="G162" s="6"/>
      <c r="H162" s="6"/>
    </row>
    <row r="163" spans="1:8" ht="12.75">
      <c r="A163" s="53"/>
      <c r="B163" s="53"/>
      <c r="D163" s="53"/>
      <c r="E163" s="43"/>
      <c r="F163" s="54"/>
      <c r="G163" s="6"/>
      <c r="H163" s="6"/>
    </row>
    <row r="164" spans="1:8" ht="12.75">
      <c r="A164" s="53"/>
      <c r="B164" s="53"/>
      <c r="D164" s="53"/>
      <c r="E164" s="43"/>
      <c r="F164" s="54"/>
      <c r="G164" s="6"/>
      <c r="H164" s="6"/>
    </row>
    <row r="165" spans="1:8" ht="12.75">
      <c r="A165" s="53"/>
      <c r="B165" s="53"/>
      <c r="D165" s="53"/>
      <c r="E165" s="43"/>
      <c r="F165" s="54"/>
      <c r="G165" s="6"/>
      <c r="H165" s="6"/>
    </row>
    <row r="166" spans="1:8" ht="12.75">
      <c r="A166" s="53"/>
      <c r="B166" s="53"/>
      <c r="D166" s="53"/>
      <c r="E166" s="43"/>
      <c r="F166" s="54"/>
      <c r="G166" s="6"/>
      <c r="H166" s="6"/>
    </row>
    <row r="167" spans="1:8" ht="12.75">
      <c r="A167" s="53"/>
      <c r="B167" s="53"/>
      <c r="D167" s="53"/>
      <c r="E167" s="43"/>
      <c r="F167" s="54"/>
      <c r="G167" s="6"/>
      <c r="H167" s="6"/>
    </row>
    <row r="168" spans="1:8" ht="12.75">
      <c r="A168" s="53"/>
      <c r="B168" s="53"/>
      <c r="D168" s="53"/>
      <c r="E168" s="43"/>
      <c r="F168" s="54"/>
      <c r="G168" s="6"/>
      <c r="H168" s="6"/>
    </row>
    <row r="169" spans="1:8" ht="12.75">
      <c r="A169" s="53"/>
      <c r="B169" s="53"/>
      <c r="D169" s="53"/>
      <c r="E169" s="43"/>
      <c r="F169" s="54"/>
      <c r="G169" s="6"/>
      <c r="H169" s="6"/>
    </row>
    <row r="170" spans="1:8" ht="12.75">
      <c r="A170" s="53"/>
      <c r="B170" s="53"/>
      <c r="D170" s="53"/>
      <c r="E170" s="43"/>
      <c r="F170" s="54"/>
      <c r="G170" s="6"/>
      <c r="H170" s="6"/>
    </row>
    <row r="171" spans="1:8" ht="12.75">
      <c r="A171" s="53"/>
      <c r="B171" s="53"/>
      <c r="D171" s="53"/>
      <c r="E171" s="43"/>
      <c r="F171" s="54"/>
      <c r="G171" s="6"/>
      <c r="H171" s="6"/>
    </row>
    <row r="172" spans="1:8" ht="12.75">
      <c r="A172" s="53"/>
      <c r="B172" s="53"/>
      <c r="D172" s="53"/>
      <c r="E172" s="43"/>
      <c r="F172" s="54"/>
      <c r="G172" s="6"/>
      <c r="H172" s="6"/>
    </row>
    <row r="173" spans="1:8" ht="12.75">
      <c r="A173" s="53"/>
      <c r="B173" s="53"/>
      <c r="D173" s="53"/>
      <c r="E173" s="43"/>
      <c r="F173" s="54"/>
      <c r="G173" s="6"/>
      <c r="H173" s="6"/>
    </row>
    <row r="174" spans="1:8" ht="12.75">
      <c r="A174" s="53"/>
      <c r="B174" s="53"/>
      <c r="D174" s="53"/>
      <c r="E174" s="43"/>
      <c r="F174" s="54"/>
      <c r="G174" s="6"/>
      <c r="H174" s="6"/>
    </row>
    <row r="175" spans="1:8" ht="12.75">
      <c r="A175" s="53"/>
      <c r="B175" s="53"/>
      <c r="D175" s="53"/>
      <c r="E175" s="43"/>
      <c r="F175" s="54"/>
      <c r="G175" s="6"/>
      <c r="H175" s="6"/>
    </row>
    <row r="176" spans="1:8" ht="12.75">
      <c r="A176" s="53"/>
      <c r="B176" s="53"/>
      <c r="D176" s="53"/>
      <c r="E176" s="43"/>
      <c r="F176" s="54"/>
      <c r="G176" s="6"/>
      <c r="H176" s="6"/>
    </row>
    <row r="177" spans="1:8" ht="12.75">
      <c r="A177" s="53"/>
      <c r="B177" s="53"/>
      <c r="D177" s="53"/>
      <c r="E177" s="43"/>
      <c r="F177" s="54"/>
      <c r="G177" s="6"/>
      <c r="H177" s="6"/>
    </row>
    <row r="178" spans="1:8" ht="12.75">
      <c r="A178" s="53"/>
      <c r="B178" s="53"/>
      <c r="D178" s="53"/>
      <c r="E178" s="43"/>
      <c r="F178" s="54"/>
      <c r="G178" s="6"/>
      <c r="H178" s="6"/>
    </row>
    <row r="179" spans="1:8" ht="12.75">
      <c r="A179" s="53"/>
      <c r="B179" s="53"/>
      <c r="D179" s="53"/>
      <c r="E179" s="43"/>
      <c r="F179" s="54"/>
      <c r="G179" s="6"/>
      <c r="H179" s="6"/>
    </row>
    <row r="180" spans="1:8" ht="12.75">
      <c r="A180" s="53"/>
      <c r="B180" s="53"/>
      <c r="D180" s="53"/>
      <c r="E180" s="43"/>
      <c r="F180" s="54"/>
      <c r="G180" s="6"/>
      <c r="H180" s="6"/>
    </row>
    <row r="181" spans="1:8" ht="12.75">
      <c r="A181" s="53"/>
      <c r="B181" s="53"/>
      <c r="D181" s="53"/>
      <c r="E181" s="43"/>
      <c r="F181" s="54"/>
      <c r="G181" s="6"/>
      <c r="H181" s="6"/>
    </row>
    <row r="182" spans="1:8" ht="12.75">
      <c r="A182" s="53"/>
      <c r="B182" s="53"/>
      <c r="D182" s="53"/>
      <c r="E182" s="43"/>
      <c r="F182" s="54"/>
      <c r="G182" s="6"/>
      <c r="H182" s="6"/>
    </row>
    <row r="183" spans="1:8" ht="12.75">
      <c r="A183" s="53"/>
      <c r="B183" s="53"/>
      <c r="D183" s="53"/>
      <c r="E183" s="43"/>
      <c r="F183" s="54"/>
      <c r="G183" s="6"/>
      <c r="H183" s="6"/>
    </row>
    <row r="184" spans="1:8" ht="12.75">
      <c r="A184" s="53"/>
      <c r="B184" s="53"/>
      <c r="D184" s="53"/>
      <c r="E184" s="43"/>
      <c r="F184" s="54"/>
      <c r="G184" s="6"/>
      <c r="H184" s="6"/>
    </row>
    <row r="185" spans="1:8" ht="12.75">
      <c r="A185" s="53"/>
      <c r="B185" s="53"/>
      <c r="D185" s="53"/>
      <c r="E185" s="43"/>
      <c r="F185" s="54"/>
      <c r="G185" s="6"/>
      <c r="H185" s="6"/>
    </row>
    <row r="186" spans="1:8" ht="12.75">
      <c r="A186" s="53"/>
      <c r="B186" s="53"/>
      <c r="D186" s="53"/>
      <c r="E186" s="43"/>
      <c r="F186" s="54"/>
      <c r="G186" s="6"/>
      <c r="H186" s="6"/>
    </row>
    <row r="187" spans="1:8" ht="12.75">
      <c r="A187" s="53"/>
      <c r="B187" s="53"/>
      <c r="D187" s="53"/>
      <c r="E187" s="43"/>
      <c r="F187" s="54"/>
      <c r="G187" s="6"/>
      <c r="H187" s="6"/>
    </row>
    <row r="188" spans="1:8" ht="12.75">
      <c r="A188" s="53"/>
      <c r="B188" s="53"/>
      <c r="D188" s="53"/>
      <c r="E188" s="43"/>
      <c r="F188" s="54"/>
      <c r="G188" s="6"/>
      <c r="H188" s="6"/>
    </row>
  </sheetData>
  <sheetProtection selectLockedCells="1" selectUnlockedCells="1"/>
  <mergeCells count="68">
    <mergeCell ref="A63:B63"/>
    <mergeCell ref="C63:I63"/>
    <mergeCell ref="D57:E57"/>
    <mergeCell ref="D58:E58"/>
    <mergeCell ref="E60:F60"/>
    <mergeCell ref="G60:L60"/>
    <mergeCell ref="D48:E48"/>
    <mergeCell ref="D49:E49"/>
    <mergeCell ref="A50:A58"/>
    <mergeCell ref="D50:E50"/>
    <mergeCell ref="D51:E51"/>
    <mergeCell ref="D52:E52"/>
    <mergeCell ref="D53:E53"/>
    <mergeCell ref="D54:E54"/>
    <mergeCell ref="D55:E55"/>
    <mergeCell ref="D56:E56"/>
    <mergeCell ref="D44:E44"/>
    <mergeCell ref="D45:E45"/>
    <mergeCell ref="D46:E46"/>
    <mergeCell ref="D47:E47"/>
    <mergeCell ref="D40:E40"/>
    <mergeCell ref="D41:E41"/>
    <mergeCell ref="D42:E42"/>
    <mergeCell ref="D43:E43"/>
    <mergeCell ref="D31:E31"/>
    <mergeCell ref="D32:E32"/>
    <mergeCell ref="D33:E33"/>
    <mergeCell ref="A34:A45"/>
    <mergeCell ref="D34:E34"/>
    <mergeCell ref="D35:E35"/>
    <mergeCell ref="D36:E36"/>
    <mergeCell ref="D37:E37"/>
    <mergeCell ref="D38:E38"/>
    <mergeCell ref="D39:E39"/>
    <mergeCell ref="D16:E16"/>
    <mergeCell ref="A17:A30"/>
    <mergeCell ref="D17:E17"/>
    <mergeCell ref="B18:B28"/>
    <mergeCell ref="D18:E18"/>
    <mergeCell ref="D19:E19"/>
    <mergeCell ref="D20:E20"/>
    <mergeCell ref="D28:E28"/>
    <mergeCell ref="D29:E29"/>
    <mergeCell ref="D30:E30"/>
    <mergeCell ref="A13:A15"/>
    <mergeCell ref="D13:E13"/>
    <mergeCell ref="D14:E14"/>
    <mergeCell ref="D15:E15"/>
    <mergeCell ref="L9:M9"/>
    <mergeCell ref="B11:C11"/>
    <mergeCell ref="D11:E11"/>
    <mergeCell ref="D12:E12"/>
    <mergeCell ref="H9:H10"/>
    <mergeCell ref="I9:I10"/>
    <mergeCell ref="J9:J10"/>
    <mergeCell ref="K9:K10"/>
    <mergeCell ref="A9:C10"/>
    <mergeCell ref="D9:E10"/>
    <mergeCell ref="F9:F10"/>
    <mergeCell ref="G9:G10"/>
    <mergeCell ref="A4:E4"/>
    <mergeCell ref="A5:E5"/>
    <mergeCell ref="L6:M6"/>
    <mergeCell ref="A7:M7"/>
    <mergeCell ref="A1:E1"/>
    <mergeCell ref="A2:E2"/>
    <mergeCell ref="L2:M2"/>
    <mergeCell ref="A3:E3"/>
  </mergeCells>
  <printOptions horizontalCentered="1"/>
  <pageMargins left="0.29791666666666666" right="0.08194444444444444" top="0.31527777777777777" bottom="0.5402777777777777" header="0.5118055555555555" footer="0.31527777777777777"/>
  <pageSetup horizontalDpi="300" verticalDpi="300" orientation="portrait" paperSize="9" scale="75"/>
  <headerFooter alignWithMargins="0">
    <oddFooter>&amp;C&amp;8Pagina &amp;P din &amp;N&amp;R&amp;8Data &amp;D Ora&amp;T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consuela</cp:lastModifiedBy>
  <cp:lastPrinted>2014-02-18T09:41:15Z</cp:lastPrinted>
  <dcterms:modified xsi:type="dcterms:W3CDTF">2014-02-18T09:41:22Z</dcterms:modified>
  <cp:category/>
  <cp:version/>
  <cp:contentType/>
  <cp:contentStatus/>
</cp:coreProperties>
</file>